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50" windowHeight="6795" activeTab="1"/>
  </bookViews>
  <sheets>
    <sheet name="b.sheet" sheetId="1" r:id="rId1"/>
    <sheet name="change in equity" sheetId="2" r:id="rId2"/>
    <sheet name="C.flow" sheetId="3" r:id="rId3"/>
    <sheet name="pl" sheetId="4" r:id="rId4"/>
  </sheets>
  <definedNames/>
  <calcPr fullCalcOnLoad="1"/>
</workbook>
</file>

<file path=xl/sharedStrings.xml><?xml version="1.0" encoding="utf-8"?>
<sst xmlns="http://schemas.openxmlformats.org/spreadsheetml/2006/main" count="194" uniqueCount="142">
  <si>
    <t>BINTAI KINDEN CORPORATION BERHAD</t>
  </si>
  <si>
    <t>(Company No:290870P)</t>
  </si>
  <si>
    <t>The figures have not been audited.</t>
  </si>
  <si>
    <t>Share</t>
  </si>
  <si>
    <t>Reserve</t>
  </si>
  <si>
    <t xml:space="preserve">Share </t>
  </si>
  <si>
    <t>Premium</t>
  </si>
  <si>
    <t>on</t>
  </si>
  <si>
    <t xml:space="preserve">Exchange </t>
  </si>
  <si>
    <t xml:space="preserve">Retained </t>
  </si>
  <si>
    <t>Capital</t>
  </si>
  <si>
    <t>Consolidation</t>
  </si>
  <si>
    <t>Profit</t>
  </si>
  <si>
    <t>Total</t>
  </si>
  <si>
    <t>RM'000</t>
  </si>
  <si>
    <t xml:space="preserve">Amortisation of reserve on </t>
  </si>
  <si>
    <t>consolidation</t>
  </si>
  <si>
    <t>Currency translation differences</t>
  </si>
  <si>
    <t xml:space="preserve"> in income statement</t>
  </si>
  <si>
    <t>Exercise of employee share</t>
  </si>
  <si>
    <t xml:space="preserve"> options</t>
  </si>
  <si>
    <t>CURRENT</t>
  </si>
  <si>
    <t>Property, plant and equipment</t>
  </si>
  <si>
    <t>Unquoted  investments</t>
  </si>
  <si>
    <t>Goodwill on consolidation</t>
  </si>
  <si>
    <t>Investment properties</t>
  </si>
  <si>
    <t>Investment in associated companies</t>
  </si>
  <si>
    <t>Inventories</t>
  </si>
  <si>
    <t>Short term borrowings</t>
  </si>
  <si>
    <t>Provision for taxation</t>
  </si>
  <si>
    <t>Share capital</t>
  </si>
  <si>
    <t>Share premium</t>
  </si>
  <si>
    <t>Reserves on consolidation</t>
  </si>
  <si>
    <t>Retained profits</t>
  </si>
  <si>
    <t>Foreign currency translation reserve</t>
  </si>
  <si>
    <t>Minority Interest</t>
  </si>
  <si>
    <t>Net tangible assets per share (sen)</t>
  </si>
  <si>
    <t>(The unaudited condensed consolidated balance sheets should be read in conjunction with the annual financial</t>
  </si>
  <si>
    <t>CONDENSED CONSOLIDATED INCOME STATEMENT</t>
  </si>
  <si>
    <t>INDIVIDUAL QUARTER</t>
  </si>
  <si>
    <t>YEAR</t>
  </si>
  <si>
    <t>Revenue</t>
  </si>
  <si>
    <t>Cost of Sales</t>
  </si>
  <si>
    <t>Other operating income</t>
  </si>
  <si>
    <t>Finance costs</t>
  </si>
  <si>
    <t>Taxation</t>
  </si>
  <si>
    <t>Minority interest</t>
  </si>
  <si>
    <t>Earnings per share</t>
  </si>
  <si>
    <t>(i) Basic (sen)</t>
  </si>
  <si>
    <t>(ii) Fully diluted (sen)</t>
  </si>
  <si>
    <t>Operating expenses</t>
  </si>
  <si>
    <t>Quoted investment</t>
  </si>
  <si>
    <t>Net profit for the period</t>
  </si>
  <si>
    <t>Provisions</t>
  </si>
  <si>
    <t>Non current assets</t>
  </si>
  <si>
    <t>Current assets</t>
  </si>
  <si>
    <t>Current liabilities</t>
  </si>
  <si>
    <t xml:space="preserve">Net current assets </t>
  </si>
  <si>
    <t>Less: Non current liabilities</t>
  </si>
  <si>
    <t>Capital and reserves</t>
  </si>
  <si>
    <t>CUMULATIVE  YEAR TO DATE</t>
  </si>
  <si>
    <t xml:space="preserve">PRECEDING </t>
  </si>
  <si>
    <t>Adjustments for:-</t>
  </si>
  <si>
    <t>Non-cash items</t>
  </si>
  <si>
    <t>Net change in current assets</t>
  </si>
  <si>
    <t>Net change in current liabilities</t>
  </si>
  <si>
    <t>Tax paid</t>
  </si>
  <si>
    <t>Investing activities</t>
  </si>
  <si>
    <t>Proceeds from disposal of property, plant and equipment</t>
  </si>
  <si>
    <t>Purchase of property, plant and equipment</t>
  </si>
  <si>
    <t>Interest received</t>
  </si>
  <si>
    <t>Proceeds from short term bank borrowings</t>
  </si>
  <si>
    <t>Repayment of short term bank borrowings</t>
  </si>
  <si>
    <t>Proceeds from Employee Share Option Scheme</t>
  </si>
  <si>
    <t>Financing activities</t>
  </si>
  <si>
    <t>Net change in cash and cash equivalents</t>
  </si>
  <si>
    <t>Cash and cash equivalents at beginning of financial year</t>
  </si>
  <si>
    <t>Currency translation difference</t>
  </si>
  <si>
    <t>Interest paid</t>
  </si>
  <si>
    <t>Deposits, bank and cash balances</t>
  </si>
  <si>
    <t>Bank overdrafts</t>
  </si>
  <si>
    <t>Deposits with licensed bank pledged as security</t>
  </si>
  <si>
    <t>Net cash flows from investing activities</t>
  </si>
  <si>
    <t>Net cash flows from operating activities</t>
  </si>
  <si>
    <t>Net cash flows from financing activities</t>
  </si>
  <si>
    <t>As at</t>
  </si>
  <si>
    <t>31.03.2002</t>
  </si>
  <si>
    <t>Net gain /(loss) not recognised</t>
  </si>
  <si>
    <t>(The unaudited condensed consolidated statement of changes in equity should be read in conjunction with the annual</t>
  </si>
  <si>
    <t>Operating profit before working capital changes</t>
  </si>
  <si>
    <t>ENDED</t>
  </si>
  <si>
    <t>(The unaudited condensed consolidated cash flow statement should be read in conjunction with the</t>
  </si>
  <si>
    <t xml:space="preserve">Dividend for year ended </t>
  </si>
  <si>
    <t>Purchase of unquoted shares</t>
  </si>
  <si>
    <t>Dividend paid</t>
  </si>
  <si>
    <t>31.03.02</t>
  </si>
  <si>
    <t xml:space="preserve">(The unaudited condensed consolidated Income Statements should be read in conjunction with the </t>
  </si>
  <si>
    <t>Acquisition of shares in associated companies</t>
  </si>
  <si>
    <t>Acquisition of investment property</t>
  </si>
  <si>
    <t>Shareholder's equity</t>
  </si>
  <si>
    <t>Cash and cash equivalents comprise:</t>
  </si>
  <si>
    <t>Cash and cash equivalents at end of financial year</t>
  </si>
  <si>
    <t>30.06.2003</t>
  </si>
  <si>
    <t>As at 1 April 2003</t>
  </si>
  <si>
    <t xml:space="preserve">Treasury </t>
  </si>
  <si>
    <t>Shares</t>
  </si>
  <si>
    <t>Purchase of company's own shares</t>
  </si>
  <si>
    <t>Receivables</t>
  </si>
  <si>
    <t>Tax recoverable</t>
  </si>
  <si>
    <t>Payables</t>
  </si>
  <si>
    <t>Less: Cost of treasury Shares</t>
  </si>
  <si>
    <t>Development property  expenditure</t>
  </si>
  <si>
    <t>Purchase of treasury shares</t>
  </si>
  <si>
    <t>announced</t>
  </si>
  <si>
    <t>30.09.03</t>
  </si>
  <si>
    <t>30.09.2003</t>
  </si>
  <si>
    <t>SIX MONTHS</t>
  </si>
  <si>
    <t>Contract in progress</t>
  </si>
  <si>
    <t>Purchase of quoted shares</t>
  </si>
  <si>
    <t>Profit from operations</t>
  </si>
  <si>
    <t>Profit before taxation</t>
  </si>
  <si>
    <t xml:space="preserve">Profit/ loss before taxation </t>
  </si>
  <si>
    <t>CONDENSED CONSOLIDATED BALANCE SHEETS AS AT 30 SEPTEMBER 2004</t>
  </si>
  <si>
    <t>31.03.04</t>
  </si>
  <si>
    <t>30.09.04</t>
  </si>
  <si>
    <t xml:space="preserve">   report for the year ended 31 March 2004)</t>
  </si>
  <si>
    <t>As at 1 April 2004</t>
  </si>
  <si>
    <t>March 31, 2003</t>
  </si>
  <si>
    <t>As at 31 March 2004</t>
  </si>
  <si>
    <t>financial report for the year ended 31 March 2004)</t>
  </si>
  <si>
    <t>As at 30 September 2004</t>
  </si>
  <si>
    <t>CONDENSED CONSOLIDATED CASH FLOW STATEMENT FOR THE PERIOD ENDED 30 SEPTEMBER 2004</t>
  </si>
  <si>
    <t>30.09.2004</t>
  </si>
  <si>
    <t xml:space="preserve"> annual financial report for the year ended 31 March 2004)</t>
  </si>
  <si>
    <t>CONSOLIDATED RESULTS FOR PERIOD ENDED 30 SEPTEMBER 2004</t>
  </si>
  <si>
    <t>Deferred Creditors</t>
  </si>
  <si>
    <t>Long Term Loan</t>
  </si>
  <si>
    <t>Long term receivables</t>
  </si>
  <si>
    <t>Share of loss of associated companies</t>
  </si>
  <si>
    <t>Profit after taxation</t>
  </si>
  <si>
    <t>CONDENSED CONSOLIDATED STATEMENT OF CHANGES IN EQUITY FOR THE PERIOD ENDED 30 SEPTEMBER 2004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</si>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</sst>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0.00_);\(0.00\)"/>
    <numFmt numFmtId="180" formatCode="0.0_);\(0.0\)"/>
    <numFmt numFmtId="181" formatCode="0_);\(0\)"/>
    <numFmt numFmtId="182" formatCode="_(* #,##0.0_);_(* \(#,##0.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8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8" fontId="3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178" fontId="3" fillId="0" borderId="2" xfId="15" applyNumberFormat="1" applyFont="1" applyBorder="1" applyAlignment="1">
      <alignment/>
    </xf>
    <xf numFmtId="178" fontId="3" fillId="0" borderId="3" xfId="15" applyNumberFormat="1" applyFont="1" applyBorder="1" applyAlignment="1">
      <alignment/>
    </xf>
    <xf numFmtId="0" fontId="3" fillId="0" borderId="4" xfId="0" applyFont="1" applyBorder="1" applyAlignment="1">
      <alignment/>
    </xf>
    <xf numFmtId="178" fontId="3" fillId="0" borderId="0" xfId="15" applyNumberFormat="1" applyFont="1" applyBorder="1" applyAlignment="1">
      <alignment/>
    </xf>
    <xf numFmtId="178" fontId="3" fillId="0" borderId="5" xfId="15" applyNumberFormat="1" applyFont="1" applyBorder="1" applyAlignment="1">
      <alignment/>
    </xf>
    <xf numFmtId="0" fontId="3" fillId="0" borderId="6" xfId="0" applyFont="1" applyBorder="1" applyAlignment="1">
      <alignment/>
    </xf>
    <xf numFmtId="178" fontId="3" fillId="0" borderId="7" xfId="15" applyNumberFormat="1" applyFont="1" applyBorder="1" applyAlignment="1">
      <alignment/>
    </xf>
    <xf numFmtId="178" fontId="3" fillId="0" borderId="8" xfId="15" applyNumberFormat="1" applyFont="1" applyBorder="1" applyAlignment="1">
      <alignment/>
    </xf>
    <xf numFmtId="178" fontId="3" fillId="0" borderId="9" xfId="15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8" fontId="2" fillId="0" borderId="11" xfId="15" applyNumberFormat="1" applyFont="1" applyBorder="1" applyAlignment="1">
      <alignment/>
    </xf>
    <xf numFmtId="178" fontId="2" fillId="0" borderId="9" xfId="15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2" fillId="0" borderId="2" xfId="15" applyNumberFormat="1" applyFont="1" applyBorder="1" applyAlignment="1">
      <alignment/>
    </xf>
    <xf numFmtId="178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178" fontId="1" fillId="0" borderId="0" xfId="15" applyNumberFormat="1" applyFont="1" applyAlignment="1">
      <alignment/>
    </xf>
    <xf numFmtId="178" fontId="1" fillId="0" borderId="0" xfId="15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78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7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37" fontId="3" fillId="0" borderId="0" xfId="0" applyNumberFormat="1" applyFont="1" applyAlignment="1">
      <alignment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7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37" fontId="4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37" fontId="2" fillId="0" borderId="0" xfId="0" applyNumberFormat="1" applyFont="1" applyFill="1" applyAlignment="1">
      <alignment/>
    </xf>
    <xf numFmtId="178" fontId="2" fillId="0" borderId="0" xfId="15" applyNumberFormat="1" applyFont="1" applyFill="1" applyAlignment="1">
      <alignment/>
    </xf>
    <xf numFmtId="15" fontId="3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7" fontId="2" fillId="0" borderId="9" xfId="0" applyNumberFormat="1" applyFont="1" applyFill="1" applyBorder="1" applyAlignment="1">
      <alignment/>
    </xf>
    <xf numFmtId="39" fontId="2" fillId="0" borderId="0" xfId="0" applyNumberFormat="1" applyFont="1" applyFill="1" applyAlignment="1">
      <alignment/>
    </xf>
    <xf numFmtId="178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78" fontId="2" fillId="0" borderId="7" xfId="15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2" fillId="0" borderId="11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15" fontId="1" fillId="0" borderId="0" xfId="0" applyNumberFormat="1" applyFont="1" applyFill="1" applyAlignment="1">
      <alignment horizontal="center"/>
    </xf>
    <xf numFmtId="178" fontId="1" fillId="0" borderId="10" xfId="15" applyNumberFormat="1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5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37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1" fontId="2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4"/>
  <sheetViews>
    <sheetView zoomScale="75" zoomScaleNormal="75" workbookViewId="0" topLeftCell="A34">
      <selection activeCell="C58" sqref="C58"/>
    </sheetView>
  </sheetViews>
  <sheetFormatPr defaultColWidth="9.140625" defaultRowHeight="12.75"/>
  <cols>
    <col min="1" max="1" width="3.57421875" style="2" customWidth="1"/>
    <col min="2" max="2" width="47.8515625" style="2" customWidth="1"/>
    <col min="3" max="3" width="13.57421875" style="2" customWidth="1"/>
    <col min="4" max="4" width="2.8515625" style="2" customWidth="1"/>
    <col min="5" max="5" width="12.8515625" style="2" customWidth="1"/>
    <col min="6" max="6" width="3.140625" style="2" customWidth="1"/>
    <col min="7" max="7" width="13.140625" style="2" hidden="1" customWidth="1"/>
    <col min="8" max="16384" width="9.140625" style="2" customWidth="1"/>
  </cols>
  <sheetData>
    <row r="1" spans="1:3" ht="15.75">
      <c r="A1" s="1" t="s">
        <v>0</v>
      </c>
      <c r="B1" s="1"/>
      <c r="C1" s="1"/>
    </row>
    <row r="2" ht="15.75">
      <c r="A2" s="2" t="s">
        <v>1</v>
      </c>
    </row>
    <row r="3" spans="1:3" ht="15.75">
      <c r="A3" s="1"/>
      <c r="B3" s="1"/>
      <c r="C3" s="1"/>
    </row>
    <row r="4" spans="1:3" ht="15.75">
      <c r="A4" s="1" t="s">
        <v>122</v>
      </c>
      <c r="B4" s="1"/>
      <c r="C4" s="1"/>
    </row>
    <row r="5" spans="5:7" ht="15.75">
      <c r="E5" s="25"/>
      <c r="G5" s="25"/>
    </row>
    <row r="6" spans="3:7" ht="15.75">
      <c r="C6" s="55" t="s">
        <v>85</v>
      </c>
      <c r="E6" s="55" t="s">
        <v>85</v>
      </c>
      <c r="G6" s="55" t="s">
        <v>85</v>
      </c>
    </row>
    <row r="7" spans="3:9" ht="15.75">
      <c r="C7" s="55" t="s">
        <v>124</v>
      </c>
      <c r="E7" s="79" t="s">
        <v>123</v>
      </c>
      <c r="F7" s="62"/>
      <c r="G7" s="79" t="s">
        <v>95</v>
      </c>
      <c r="H7" s="62"/>
      <c r="I7" s="62"/>
    </row>
    <row r="8" spans="3:7" ht="16.5" thickBot="1">
      <c r="C8" s="58" t="s">
        <v>14</v>
      </c>
      <c r="E8" s="58" t="s">
        <v>14</v>
      </c>
      <c r="G8" s="58" t="s">
        <v>14</v>
      </c>
    </row>
    <row r="9" spans="1:7" ht="15.75">
      <c r="A9" s="1" t="s">
        <v>54</v>
      </c>
      <c r="E9" s="3"/>
      <c r="F9" s="3"/>
      <c r="G9" s="3"/>
    </row>
    <row r="10" spans="1:7" ht="15.75">
      <c r="A10" s="2" t="s">
        <v>22</v>
      </c>
      <c r="C10" s="3">
        <v>15325</v>
      </c>
      <c r="E10" s="3">
        <v>14581</v>
      </c>
      <c r="F10" s="3"/>
      <c r="G10" s="3">
        <v>13904</v>
      </c>
    </row>
    <row r="11" spans="1:7" ht="15.75">
      <c r="A11" s="2" t="s">
        <v>23</v>
      </c>
      <c r="C11" s="3">
        <f>151418-140063+135</f>
        <v>11490</v>
      </c>
      <c r="E11" s="3">
        <f>151418-140063+138</f>
        <v>11493</v>
      </c>
      <c r="F11" s="3"/>
      <c r="G11" s="3">
        <v>7749</v>
      </c>
    </row>
    <row r="12" spans="1:7" ht="15.75">
      <c r="A12" s="2" t="s">
        <v>51</v>
      </c>
      <c r="C12" s="3">
        <v>7658</v>
      </c>
      <c r="E12" s="3">
        <v>7658</v>
      </c>
      <c r="F12" s="3"/>
      <c r="G12" s="3">
        <v>0</v>
      </c>
    </row>
    <row r="13" spans="1:7" ht="15.75">
      <c r="A13" s="2" t="s">
        <v>24</v>
      </c>
      <c r="C13" s="3">
        <v>507</v>
      </c>
      <c r="E13" s="3">
        <v>519</v>
      </c>
      <c r="F13" s="3"/>
      <c r="G13" s="3">
        <v>1115</v>
      </c>
    </row>
    <row r="14" spans="1:7" ht="15.75">
      <c r="A14" s="2" t="s">
        <v>25</v>
      </c>
      <c r="C14" s="3">
        <v>2784</v>
      </c>
      <c r="E14" s="3">
        <v>2784</v>
      </c>
      <c r="F14" s="3"/>
      <c r="G14" s="3">
        <v>2784</v>
      </c>
    </row>
    <row r="15" spans="1:7" ht="15.75">
      <c r="A15" s="2" t="s">
        <v>26</v>
      </c>
      <c r="C15" s="3">
        <v>5573</v>
      </c>
      <c r="E15" s="3">
        <v>5900</v>
      </c>
      <c r="F15" s="3"/>
      <c r="G15" s="3">
        <v>14722</v>
      </c>
    </row>
    <row r="16" spans="1:7" ht="15.75">
      <c r="A16" s="2" t="s">
        <v>137</v>
      </c>
      <c r="C16" s="3">
        <v>0</v>
      </c>
      <c r="E16" s="3">
        <v>108619</v>
      </c>
      <c r="F16" s="3"/>
      <c r="G16" s="3"/>
    </row>
    <row r="17" spans="3:8" ht="15.75">
      <c r="C17" s="27">
        <f>SUM(C10:C16)</f>
        <v>43337</v>
      </c>
      <c r="E17" s="27">
        <f>SUM(E10:E16)</f>
        <v>151554</v>
      </c>
      <c r="F17" s="3"/>
      <c r="G17" s="3">
        <v>27327</v>
      </c>
      <c r="H17" s="29"/>
    </row>
    <row r="18" spans="1:7" ht="15.75">
      <c r="A18" s="1"/>
      <c r="C18" s="3"/>
      <c r="E18" s="3"/>
      <c r="F18" s="3"/>
      <c r="G18" s="27">
        <f>SUM(G10:G17)</f>
        <v>67601</v>
      </c>
    </row>
    <row r="19" spans="3:7" ht="3" customHeight="1">
      <c r="C19" s="3"/>
      <c r="E19" s="3"/>
      <c r="F19" s="3"/>
      <c r="G19" s="3"/>
    </row>
    <row r="20" spans="1:7" ht="15.75">
      <c r="A20" s="1" t="s">
        <v>55</v>
      </c>
      <c r="C20" s="3"/>
      <c r="F20" s="3"/>
      <c r="G20" s="3"/>
    </row>
    <row r="21" spans="1:7" ht="15.75">
      <c r="A21" s="2" t="s">
        <v>111</v>
      </c>
      <c r="C21" s="3">
        <v>37163</v>
      </c>
      <c r="E21" s="3">
        <v>33897</v>
      </c>
      <c r="F21" s="3"/>
      <c r="G21" s="3">
        <v>1127</v>
      </c>
    </row>
    <row r="22" spans="1:7" ht="15.75">
      <c r="A22" s="2" t="s">
        <v>27</v>
      </c>
      <c r="C22" s="3">
        <v>4291</v>
      </c>
      <c r="E22" s="3">
        <f>4299-1</f>
        <v>4298</v>
      </c>
      <c r="F22" s="3"/>
      <c r="G22" s="3">
        <v>33263</v>
      </c>
    </row>
    <row r="23" spans="1:7" ht="15.75">
      <c r="A23" s="2" t="s">
        <v>107</v>
      </c>
      <c r="C23" s="3">
        <f>245820+29948+232710+50</f>
        <v>508528</v>
      </c>
      <c r="E23" s="3">
        <v>196221</v>
      </c>
      <c r="F23" s="3"/>
      <c r="G23" s="3">
        <v>44222</v>
      </c>
    </row>
    <row r="24" spans="1:7" ht="15.75">
      <c r="A24" s="2" t="s">
        <v>108</v>
      </c>
      <c r="C24" s="3">
        <v>1090</v>
      </c>
      <c r="E24" s="3">
        <f>2948+138</f>
        <v>3086</v>
      </c>
      <c r="F24" s="3"/>
      <c r="G24" s="3">
        <f>3248-1331+5955+1695+216</f>
        <v>9783</v>
      </c>
    </row>
    <row r="25" spans="1:7" ht="15.75">
      <c r="A25" s="2" t="s">
        <v>79</v>
      </c>
      <c r="C25" s="3">
        <v>168764</v>
      </c>
      <c r="E25" s="3">
        <f>135025+7359+18837</f>
        <v>161221</v>
      </c>
      <c r="F25" s="3"/>
      <c r="G25" s="3">
        <v>17321</v>
      </c>
    </row>
    <row r="26" spans="3:7" ht="15.75">
      <c r="C26" s="27">
        <f>SUM(C21:C25)</f>
        <v>719836</v>
      </c>
      <c r="E26" s="27">
        <f>SUM(E21:E25)</f>
        <v>398723</v>
      </c>
      <c r="F26" s="3"/>
      <c r="G26" s="27">
        <f>SUM(G21:G25)</f>
        <v>105716</v>
      </c>
    </row>
    <row r="27" spans="3:7" ht="3.75" customHeight="1">
      <c r="C27" s="3"/>
      <c r="E27" s="3"/>
      <c r="F27" s="3"/>
      <c r="G27" s="3"/>
    </row>
    <row r="28" spans="1:7" ht="15.75">
      <c r="A28" s="1" t="s">
        <v>56</v>
      </c>
      <c r="C28" s="3"/>
      <c r="F28" s="3"/>
      <c r="G28" s="3"/>
    </row>
    <row r="29" spans="1:7" ht="15.75">
      <c r="A29" s="2" t="s">
        <v>53</v>
      </c>
      <c r="C29" s="3">
        <v>2933</v>
      </c>
      <c r="E29" s="3">
        <v>1381</v>
      </c>
      <c r="F29" s="3"/>
      <c r="G29" s="3">
        <v>58465</v>
      </c>
    </row>
    <row r="30" spans="1:7" ht="15.75">
      <c r="A30" s="2" t="s">
        <v>109</v>
      </c>
      <c r="C30" s="3">
        <v>404264</v>
      </c>
      <c r="E30" s="3">
        <v>269034</v>
      </c>
      <c r="F30" s="3"/>
      <c r="G30" s="3">
        <f>1156+180+420</f>
        <v>1756</v>
      </c>
    </row>
    <row r="31" spans="1:7" ht="15.75">
      <c r="A31" s="2" t="s">
        <v>29</v>
      </c>
      <c r="C31" s="3">
        <v>1884</v>
      </c>
      <c r="E31" s="3">
        <v>1286</v>
      </c>
      <c r="F31" s="3"/>
      <c r="G31" s="3">
        <v>5378</v>
      </c>
    </row>
    <row r="32" spans="1:7" ht="15.75">
      <c r="A32" s="2" t="s">
        <v>28</v>
      </c>
      <c r="C32" s="3">
        <v>131768</v>
      </c>
      <c r="E32" s="3">
        <f>41523+44482+9710+386</f>
        <v>96101</v>
      </c>
      <c r="F32" s="3"/>
      <c r="G32" s="3">
        <f>16569+10066</f>
        <v>26635</v>
      </c>
    </row>
    <row r="33" spans="3:7" ht="15.75">
      <c r="C33" s="27">
        <f>SUM(C29:C32)</f>
        <v>540849</v>
      </c>
      <c r="E33" s="27">
        <f>SUM(E29:E32)</f>
        <v>367802</v>
      </c>
      <c r="F33" s="3"/>
      <c r="G33" s="27">
        <f>SUM(G29:G32)</f>
        <v>92234</v>
      </c>
    </row>
    <row r="34" spans="6:7" ht="4.5" customHeight="1">
      <c r="F34" s="3"/>
      <c r="G34" s="3"/>
    </row>
    <row r="35" spans="1:7" ht="15.75">
      <c r="A35" s="1" t="s">
        <v>57</v>
      </c>
      <c r="C35" s="31">
        <f>+C26-C33</f>
        <v>178987</v>
      </c>
      <c r="E35" s="31">
        <f>+E26-E33</f>
        <v>30921</v>
      </c>
      <c r="F35" s="31"/>
      <c r="G35" s="31">
        <f>+G26-G33</f>
        <v>13482</v>
      </c>
    </row>
    <row r="36" spans="1:7" ht="9.75" customHeight="1">
      <c r="A36" s="1"/>
      <c r="C36" s="31"/>
      <c r="E36" s="31"/>
      <c r="F36" s="31"/>
      <c r="G36" s="31"/>
    </row>
    <row r="37" spans="1:7" ht="15.75">
      <c r="A37" s="1" t="s">
        <v>58</v>
      </c>
      <c r="F37" s="31"/>
      <c r="G37" s="31">
        <v>1563</v>
      </c>
    </row>
    <row r="38" spans="1:7" ht="15.75">
      <c r="A38" s="2" t="s">
        <v>136</v>
      </c>
      <c r="C38" s="31">
        <v>108000</v>
      </c>
      <c r="E38" s="31">
        <v>69000</v>
      </c>
      <c r="F38" s="31"/>
      <c r="G38" s="31"/>
    </row>
    <row r="39" spans="1:7" ht="15.75">
      <c r="A39" s="2" t="s">
        <v>135</v>
      </c>
      <c r="C39" s="31">
        <v>3771</v>
      </c>
      <c r="E39" s="31">
        <f>2160+1714</f>
        <v>3874</v>
      </c>
      <c r="F39" s="31"/>
      <c r="G39" s="31"/>
    </row>
    <row r="40" spans="1:7" ht="15.75">
      <c r="A40" s="1"/>
      <c r="C40" s="27">
        <f>SUM(C38:C39)</f>
        <v>111771</v>
      </c>
      <c r="E40" s="27">
        <f>SUM(E38:E39)</f>
        <v>72874</v>
      </c>
      <c r="F40" s="31"/>
      <c r="G40" s="31"/>
    </row>
    <row r="41" spans="1:7" ht="7.5" customHeight="1">
      <c r="A41" s="1"/>
      <c r="F41" s="3"/>
      <c r="G41" s="31"/>
    </row>
    <row r="42" spans="3:7" ht="16.5" thickBot="1">
      <c r="C42" s="28">
        <f>+C35+C17-C40</f>
        <v>110553</v>
      </c>
      <c r="E42" s="28">
        <f>+E35+E17-E40</f>
        <v>109601</v>
      </c>
      <c r="F42" s="3"/>
      <c r="G42" s="28">
        <f>+G35+G18-G37</f>
        <v>79520</v>
      </c>
    </row>
    <row r="43" spans="3:7" ht="6" customHeight="1" thickTop="1">
      <c r="C43" s="3"/>
      <c r="E43" s="3"/>
      <c r="F43" s="3"/>
      <c r="G43" s="3"/>
    </row>
    <row r="44" spans="1:7" ht="15.75">
      <c r="A44" s="1" t="s">
        <v>59</v>
      </c>
      <c r="F44" s="3"/>
      <c r="G44" s="3"/>
    </row>
    <row r="45" spans="1:7" ht="15.75">
      <c r="A45" s="2" t="s">
        <v>30</v>
      </c>
      <c r="C45" s="3">
        <v>103889</v>
      </c>
      <c r="E45" s="3">
        <v>103889</v>
      </c>
      <c r="F45" s="3"/>
      <c r="G45" s="3">
        <v>103714</v>
      </c>
    </row>
    <row r="46" spans="1:7" ht="15.75">
      <c r="A46" s="2" t="s">
        <v>31</v>
      </c>
      <c r="C46" s="3">
        <v>1142</v>
      </c>
      <c r="E46" s="3">
        <v>1153</v>
      </c>
      <c r="F46" s="3"/>
      <c r="G46" s="3">
        <v>646</v>
      </c>
    </row>
    <row r="47" spans="1:7" ht="15.75">
      <c r="A47" s="2" t="s">
        <v>110</v>
      </c>
      <c r="C47" s="3">
        <v>-3274</v>
      </c>
      <c r="E47" s="3">
        <v>-2027</v>
      </c>
      <c r="F47" s="3"/>
      <c r="G47" s="3"/>
    </row>
    <row r="48" spans="1:7" ht="15.75">
      <c r="A48" s="2" t="s">
        <v>32</v>
      </c>
      <c r="C48" s="3">
        <f>+'change in equity'!H27</f>
        <v>4223</v>
      </c>
      <c r="E48" s="3">
        <v>4348</v>
      </c>
      <c r="F48" s="3"/>
      <c r="G48" s="3">
        <v>4863</v>
      </c>
    </row>
    <row r="49" spans="1:7" ht="15.75">
      <c r="A49" s="2" t="s">
        <v>33</v>
      </c>
      <c r="C49" s="3">
        <f>+'change in equity'!L27</f>
        <v>4744</v>
      </c>
      <c r="E49" s="3">
        <v>2259</v>
      </c>
      <c r="F49" s="3"/>
      <c r="G49" s="3">
        <v>4706</v>
      </c>
    </row>
    <row r="50" spans="1:8" ht="15.75">
      <c r="A50" s="2" t="s">
        <v>34</v>
      </c>
      <c r="C50" s="3">
        <f>+'change in equity'!J27</f>
        <v>-171</v>
      </c>
      <c r="E50" s="3">
        <v>-21</v>
      </c>
      <c r="F50" s="3"/>
      <c r="G50" s="3">
        <v>-602</v>
      </c>
      <c r="H50" s="29"/>
    </row>
    <row r="51" spans="1:7" ht="15.75">
      <c r="A51" s="1" t="s">
        <v>99</v>
      </c>
      <c r="C51" s="30">
        <f>SUM(C45:C50)</f>
        <v>110553</v>
      </c>
      <c r="E51" s="30">
        <f>SUM(E45:E50)</f>
        <v>109601</v>
      </c>
      <c r="F51" s="3"/>
      <c r="G51" s="30">
        <f>SUM(G45:G50)</f>
        <v>113327</v>
      </c>
    </row>
    <row r="52" spans="1:7" ht="15.75">
      <c r="A52" s="1" t="s">
        <v>35</v>
      </c>
      <c r="C52" s="31">
        <v>0</v>
      </c>
      <c r="E52" s="31">
        <v>0</v>
      </c>
      <c r="F52" s="3"/>
      <c r="G52" s="31">
        <v>0</v>
      </c>
    </row>
    <row r="53" spans="3:7" ht="16.5" thickBot="1">
      <c r="C53" s="28">
        <f>SUM(C51:C52)</f>
        <v>110553</v>
      </c>
      <c r="E53" s="28">
        <f>SUM(E51:E52)</f>
        <v>109601</v>
      </c>
      <c r="F53" s="3"/>
      <c r="G53" s="28">
        <f>SUM(G51:G52)</f>
        <v>113327</v>
      </c>
    </row>
    <row r="54" spans="6:7" ht="6.75" customHeight="1" thickTop="1">
      <c r="F54" s="3"/>
      <c r="G54" s="3"/>
    </row>
    <row r="55" spans="1:7" ht="15.75">
      <c r="A55" s="1" t="s">
        <v>36</v>
      </c>
      <c r="C55" s="3">
        <f>(+C51-C13)/103889*100</f>
        <v>105.92651772564949</v>
      </c>
      <c r="E55" s="3">
        <f>(+E51-E13)/103889*100</f>
        <v>104.99860427956762</v>
      </c>
      <c r="F55" s="3"/>
      <c r="G55" s="3">
        <f>(+G51-G13)/103714*100</f>
        <v>108.19368648398479</v>
      </c>
    </row>
    <row r="56" spans="5:7" ht="15.75">
      <c r="E56" s="32"/>
      <c r="F56" s="3"/>
      <c r="G56" s="32"/>
    </row>
    <row r="57" spans="1:7" s="1" customFormat="1" ht="15.75">
      <c r="A57" s="1" t="s">
        <v>37</v>
      </c>
      <c r="E57" s="33"/>
      <c r="F57" s="33"/>
      <c r="G57" s="33"/>
    </row>
    <row r="58" spans="1:7" s="1" customFormat="1" ht="15.75">
      <c r="A58" s="1" t="s">
        <v>125</v>
      </c>
      <c r="E58" s="33"/>
      <c r="F58" s="33"/>
      <c r="G58" s="33"/>
    </row>
    <row r="59" spans="5:7" ht="15.75">
      <c r="E59" s="3"/>
      <c r="F59" s="3"/>
      <c r="G59" s="3"/>
    </row>
    <row r="60" spans="5:7" ht="15.75">
      <c r="E60" s="3"/>
      <c r="F60" s="3"/>
      <c r="G60" s="3"/>
    </row>
    <row r="61" spans="5:7" ht="15.75">
      <c r="E61" s="3"/>
      <c r="F61" s="3"/>
      <c r="G61" s="3"/>
    </row>
    <row r="62" spans="5:7" ht="15.75">
      <c r="E62" s="3"/>
      <c r="F62" s="3"/>
      <c r="G62" s="3"/>
    </row>
    <row r="63" spans="5:7" ht="15.75">
      <c r="E63" s="3"/>
      <c r="F63" s="3"/>
      <c r="G63" s="3"/>
    </row>
    <row r="64" spans="5:7" ht="15.75">
      <c r="E64" s="3"/>
      <c r="F64" s="3"/>
      <c r="G64" s="3"/>
    </row>
    <row r="65" spans="5:7" ht="15.75">
      <c r="E65" s="3"/>
      <c r="F65" s="3"/>
      <c r="G65" s="3"/>
    </row>
    <row r="66" spans="5:7" ht="15.75">
      <c r="E66" s="3"/>
      <c r="F66" s="3"/>
      <c r="G66" s="3"/>
    </row>
    <row r="67" spans="5:7" ht="15.75">
      <c r="E67" s="3"/>
      <c r="F67" s="3"/>
      <c r="G67" s="3"/>
    </row>
    <row r="68" spans="5:7" ht="15.75">
      <c r="E68" s="3"/>
      <c r="F68" s="3"/>
      <c r="G68" s="3"/>
    </row>
    <row r="69" spans="5:7" ht="15.75">
      <c r="E69" s="3"/>
      <c r="F69" s="3"/>
      <c r="G69" s="3"/>
    </row>
    <row r="70" spans="5:7" ht="15.75">
      <c r="E70" s="3"/>
      <c r="F70" s="3"/>
      <c r="G70" s="3"/>
    </row>
    <row r="71" spans="5:7" ht="15.75">
      <c r="E71" s="3"/>
      <c r="F71" s="3"/>
      <c r="G71" s="3"/>
    </row>
    <row r="72" spans="5:7" ht="15.75">
      <c r="E72" s="3"/>
      <c r="F72" s="3"/>
      <c r="G72" s="3"/>
    </row>
    <row r="73" spans="5:7" ht="15.75">
      <c r="E73" s="3"/>
      <c r="F73" s="3"/>
      <c r="G73" s="3"/>
    </row>
    <row r="74" spans="5:7" ht="15.75">
      <c r="E74" s="3"/>
      <c r="F74" s="3"/>
      <c r="G74" s="3"/>
    </row>
    <row r="75" spans="5:7" ht="15.75">
      <c r="E75" s="3"/>
      <c r="F75" s="3"/>
      <c r="G75" s="3"/>
    </row>
    <row r="76" spans="5:7" ht="15.75">
      <c r="E76" s="3"/>
      <c r="F76" s="3"/>
      <c r="G76" s="3"/>
    </row>
    <row r="77" spans="5:7" ht="15.75">
      <c r="E77" s="3"/>
      <c r="F77" s="3"/>
      <c r="G77" s="3"/>
    </row>
    <row r="78" spans="5:7" ht="15.75">
      <c r="E78" s="3"/>
      <c r="F78" s="3"/>
      <c r="G78" s="3"/>
    </row>
    <row r="79" spans="5:7" ht="15.75">
      <c r="E79" s="3"/>
      <c r="F79" s="3"/>
      <c r="G79" s="3"/>
    </row>
    <row r="80" spans="5:7" ht="15.75">
      <c r="E80" s="3"/>
      <c r="F80" s="3"/>
      <c r="G80" s="3"/>
    </row>
    <row r="81" spans="5:7" ht="15.75">
      <c r="E81" s="3"/>
      <c r="F81" s="3"/>
      <c r="G81" s="3"/>
    </row>
    <row r="82" spans="5:7" ht="15.75">
      <c r="E82" s="3"/>
      <c r="F82" s="3"/>
      <c r="G82" s="3"/>
    </row>
    <row r="83" spans="5:7" ht="15.75">
      <c r="E83" s="3"/>
      <c r="F83" s="3"/>
      <c r="G83" s="3"/>
    </row>
    <row r="84" spans="5:7" ht="15.75">
      <c r="E84" s="3"/>
      <c r="F84" s="3"/>
      <c r="G84" s="3"/>
    </row>
    <row r="85" spans="5:7" ht="15.75">
      <c r="E85" s="3"/>
      <c r="F85" s="3"/>
      <c r="G85" s="3"/>
    </row>
    <row r="86" spans="5:7" ht="15.75">
      <c r="E86" s="3"/>
      <c r="F86" s="3"/>
      <c r="G86" s="3"/>
    </row>
    <row r="87" spans="5:7" ht="15.75">
      <c r="E87" s="3"/>
      <c r="F87" s="3"/>
      <c r="G87" s="3"/>
    </row>
    <row r="88" spans="5:7" ht="15.75">
      <c r="E88" s="3"/>
      <c r="F88" s="3"/>
      <c r="G88" s="3"/>
    </row>
    <row r="89" spans="5:7" ht="15.75">
      <c r="E89" s="3"/>
      <c r="F89" s="3"/>
      <c r="G89" s="3"/>
    </row>
    <row r="90" spans="5:7" ht="15.75">
      <c r="E90" s="3"/>
      <c r="F90" s="3"/>
      <c r="G90" s="3"/>
    </row>
    <row r="91" spans="5:7" ht="15.75">
      <c r="E91" s="3"/>
      <c r="F91" s="3"/>
      <c r="G91" s="3"/>
    </row>
    <row r="92" spans="5:7" ht="15.75">
      <c r="E92" s="3"/>
      <c r="F92" s="3"/>
      <c r="G92" s="3"/>
    </row>
    <row r="93" spans="5:7" ht="15.75">
      <c r="E93" s="3"/>
      <c r="F93" s="3"/>
      <c r="G93" s="3"/>
    </row>
    <row r="94" spans="5:7" ht="15.75">
      <c r="E94" s="3"/>
      <c r="F94" s="3"/>
      <c r="G94" s="3"/>
    </row>
    <row r="95" spans="5:7" ht="15.75">
      <c r="E95" s="3"/>
      <c r="F95" s="3"/>
      <c r="G95" s="3"/>
    </row>
    <row r="96" spans="5:7" ht="15.75">
      <c r="E96" s="3"/>
      <c r="F96" s="3"/>
      <c r="G96" s="3"/>
    </row>
    <row r="97" spans="5:7" ht="15.75">
      <c r="E97" s="3"/>
      <c r="F97" s="3"/>
      <c r="G97" s="3"/>
    </row>
    <row r="98" spans="5:7" ht="15.75">
      <c r="E98" s="3"/>
      <c r="F98" s="3"/>
      <c r="G98" s="3"/>
    </row>
    <row r="99" spans="5:7" ht="15.75">
      <c r="E99" s="3"/>
      <c r="F99" s="3"/>
      <c r="G99" s="3"/>
    </row>
    <row r="100" spans="5:7" ht="15.75">
      <c r="E100" s="3"/>
      <c r="F100" s="3"/>
      <c r="G100" s="3"/>
    </row>
    <row r="101" spans="5:7" ht="15.75">
      <c r="E101" s="3"/>
      <c r="F101" s="3"/>
      <c r="G101" s="3"/>
    </row>
    <row r="102" spans="5:7" ht="15.75">
      <c r="E102" s="3"/>
      <c r="F102" s="3"/>
      <c r="G102" s="3"/>
    </row>
    <row r="103" spans="5:7" ht="15.75">
      <c r="E103" s="3"/>
      <c r="F103" s="3"/>
      <c r="G103" s="3"/>
    </row>
    <row r="104" spans="5:7" ht="15.75">
      <c r="E104" s="3"/>
      <c r="F104" s="3"/>
      <c r="G104" s="3"/>
    </row>
    <row r="105" spans="5:7" ht="15.75">
      <c r="E105" s="3"/>
      <c r="F105" s="3"/>
      <c r="G105" s="3"/>
    </row>
    <row r="106" spans="5:7" ht="15.75">
      <c r="E106" s="3"/>
      <c r="F106" s="3"/>
      <c r="G106" s="3"/>
    </row>
    <row r="107" spans="5:7" ht="15.75">
      <c r="E107" s="3"/>
      <c r="F107" s="3"/>
      <c r="G107" s="3"/>
    </row>
    <row r="108" spans="5:7" ht="15.75">
      <c r="E108" s="3"/>
      <c r="F108" s="3"/>
      <c r="G108" s="3"/>
    </row>
    <row r="109" spans="5:7" ht="15.75">
      <c r="E109" s="3"/>
      <c r="F109" s="3"/>
      <c r="G109" s="3"/>
    </row>
    <row r="110" spans="5:7" ht="15.75">
      <c r="E110" s="3"/>
      <c r="F110" s="3"/>
      <c r="G110" s="3"/>
    </row>
    <row r="111" spans="5:7" ht="15.75">
      <c r="E111" s="3"/>
      <c r="F111" s="3"/>
      <c r="G111" s="3"/>
    </row>
    <row r="112" spans="5:7" ht="15.75">
      <c r="E112" s="3"/>
      <c r="F112" s="3"/>
      <c r="G112" s="3"/>
    </row>
    <row r="113" spans="5:7" ht="15.75">
      <c r="E113" s="3"/>
      <c r="F113" s="3"/>
      <c r="G113" s="3"/>
    </row>
    <row r="114" spans="5:7" ht="15.75">
      <c r="E114" s="3"/>
      <c r="F114" s="3"/>
      <c r="G114" s="3"/>
    </row>
    <row r="115" spans="5:7" ht="15.75">
      <c r="E115" s="3"/>
      <c r="F115" s="3"/>
      <c r="G115" s="3"/>
    </row>
    <row r="116" spans="5:7" ht="15.75">
      <c r="E116" s="3"/>
      <c r="F116" s="3"/>
      <c r="G116" s="3"/>
    </row>
    <row r="117" spans="5:7" ht="15.75">
      <c r="E117" s="3"/>
      <c r="F117" s="3"/>
      <c r="G117" s="3"/>
    </row>
    <row r="118" spans="5:7" ht="15.75">
      <c r="E118" s="3"/>
      <c r="F118" s="3"/>
      <c r="G118" s="3"/>
    </row>
    <row r="119" spans="5:7" ht="15.75">
      <c r="E119" s="3"/>
      <c r="F119" s="3"/>
      <c r="G119" s="3"/>
    </row>
    <row r="120" spans="5:7" ht="15.75">
      <c r="E120" s="3"/>
      <c r="F120" s="3"/>
      <c r="G120" s="3"/>
    </row>
    <row r="121" spans="5:7" ht="15.75">
      <c r="E121" s="3"/>
      <c r="F121" s="3"/>
      <c r="G121" s="3"/>
    </row>
    <row r="122" spans="5:7" ht="15.75">
      <c r="E122" s="3"/>
      <c r="F122" s="3"/>
      <c r="G122" s="3"/>
    </row>
    <row r="123" spans="5:7" ht="15.75">
      <c r="E123" s="3"/>
      <c r="F123" s="3"/>
      <c r="G123" s="3"/>
    </row>
    <row r="124" spans="5:7" ht="15.75">
      <c r="E124" s="3"/>
      <c r="F124" s="3"/>
      <c r="G124" s="3"/>
    </row>
    <row r="125" spans="5:7" ht="15.75">
      <c r="E125" s="3"/>
      <c r="F125" s="3"/>
      <c r="G125" s="3"/>
    </row>
    <row r="126" spans="5:7" ht="15.75">
      <c r="E126" s="3"/>
      <c r="F126" s="3"/>
      <c r="G126" s="3"/>
    </row>
    <row r="127" spans="5:7" ht="15.75">
      <c r="E127" s="3"/>
      <c r="F127" s="3"/>
      <c r="G127" s="3"/>
    </row>
    <row r="128" spans="5:7" ht="15.75">
      <c r="E128" s="3"/>
      <c r="F128" s="3"/>
      <c r="G128" s="3"/>
    </row>
    <row r="129" spans="5:7" ht="15.75">
      <c r="E129" s="3"/>
      <c r="F129" s="3"/>
      <c r="G129" s="3"/>
    </row>
    <row r="130" spans="5:7" ht="15.75">
      <c r="E130" s="3"/>
      <c r="F130" s="3"/>
      <c r="G130" s="3"/>
    </row>
    <row r="131" spans="5:7" ht="15.75">
      <c r="E131" s="3"/>
      <c r="F131" s="3"/>
      <c r="G131" s="3"/>
    </row>
    <row r="132" spans="5:7" ht="15.75">
      <c r="E132" s="3"/>
      <c r="F132" s="3"/>
      <c r="G132" s="3"/>
    </row>
    <row r="133" spans="5:7" ht="15.75">
      <c r="E133" s="3"/>
      <c r="F133" s="3"/>
      <c r="G133" s="3"/>
    </row>
    <row r="134" spans="5:7" ht="15.75">
      <c r="E134" s="3"/>
      <c r="F134" s="3"/>
      <c r="G134" s="3"/>
    </row>
    <row r="135" spans="5:7" ht="15.75">
      <c r="E135" s="3"/>
      <c r="F135" s="3"/>
      <c r="G135" s="3"/>
    </row>
    <row r="136" spans="5:7" ht="15.75">
      <c r="E136" s="3"/>
      <c r="F136" s="3"/>
      <c r="G136" s="3"/>
    </row>
    <row r="137" spans="5:7" ht="15.75">
      <c r="E137" s="3"/>
      <c r="F137" s="3"/>
      <c r="G137" s="3"/>
    </row>
    <row r="138" spans="5:7" ht="15.75">
      <c r="E138" s="3"/>
      <c r="F138" s="3"/>
      <c r="G138" s="3"/>
    </row>
    <row r="139" spans="5:7" ht="15.75">
      <c r="E139" s="3"/>
      <c r="F139" s="3"/>
      <c r="G139" s="3"/>
    </row>
    <row r="140" spans="5:7" ht="15.75">
      <c r="E140" s="3"/>
      <c r="F140" s="3"/>
      <c r="G140" s="3"/>
    </row>
    <row r="141" spans="5:7" ht="15.75">
      <c r="E141" s="3"/>
      <c r="F141" s="3"/>
      <c r="G141" s="3"/>
    </row>
    <row r="142" spans="5:7" ht="15.75">
      <c r="E142" s="3"/>
      <c r="F142" s="3"/>
      <c r="G142" s="3"/>
    </row>
    <row r="143" spans="5:7" ht="15.75">
      <c r="E143" s="3"/>
      <c r="F143" s="3"/>
      <c r="G143" s="3"/>
    </row>
    <row r="144" spans="5:7" ht="15.75">
      <c r="E144" s="3"/>
      <c r="F144" s="3"/>
      <c r="G144" s="3"/>
    </row>
    <row r="145" spans="5:7" ht="15.75">
      <c r="E145" s="3"/>
      <c r="F145" s="3"/>
      <c r="G145" s="3"/>
    </row>
    <row r="146" spans="5:7" ht="15.75">
      <c r="E146" s="3"/>
      <c r="F146" s="3"/>
      <c r="G146" s="3"/>
    </row>
    <row r="147" spans="5:7" ht="15.75">
      <c r="E147" s="3"/>
      <c r="F147" s="3"/>
      <c r="G147" s="3"/>
    </row>
    <row r="148" spans="5:7" ht="15.75">
      <c r="E148" s="3"/>
      <c r="F148" s="3"/>
      <c r="G148" s="3"/>
    </row>
    <row r="149" spans="5:7" ht="15.75">
      <c r="E149" s="3"/>
      <c r="F149" s="3"/>
      <c r="G149" s="3"/>
    </row>
    <row r="150" spans="5:7" ht="15.75">
      <c r="E150" s="3"/>
      <c r="F150" s="3"/>
      <c r="G150" s="3"/>
    </row>
    <row r="151" spans="5:7" ht="15.75">
      <c r="E151" s="3"/>
      <c r="F151" s="3"/>
      <c r="G151" s="3"/>
    </row>
    <row r="152" spans="5:7" ht="15.75">
      <c r="E152" s="3"/>
      <c r="F152" s="3"/>
      <c r="G152" s="3"/>
    </row>
    <row r="153" spans="5:7" ht="15.75">
      <c r="E153" s="3"/>
      <c r="F153" s="3"/>
      <c r="G153" s="3"/>
    </row>
    <row r="154" spans="5:7" ht="15.75">
      <c r="E154" s="3"/>
      <c r="F154" s="3"/>
      <c r="G154" s="3"/>
    </row>
    <row r="155" spans="5:7" ht="15.75">
      <c r="E155" s="3"/>
      <c r="F155" s="3"/>
      <c r="G155" s="3"/>
    </row>
    <row r="156" spans="5:7" ht="15.75">
      <c r="E156" s="3"/>
      <c r="F156" s="3"/>
      <c r="G156" s="3"/>
    </row>
    <row r="157" spans="5:7" ht="15.75">
      <c r="E157" s="3"/>
      <c r="F157" s="3"/>
      <c r="G157" s="3"/>
    </row>
    <row r="158" spans="5:7" ht="15.75">
      <c r="E158" s="3"/>
      <c r="F158" s="3"/>
      <c r="G158" s="3"/>
    </row>
    <row r="159" spans="5:7" ht="15.75">
      <c r="E159" s="3"/>
      <c r="F159" s="3"/>
      <c r="G159" s="3"/>
    </row>
    <row r="160" spans="5:7" ht="15.75">
      <c r="E160" s="3"/>
      <c r="F160" s="3"/>
      <c r="G160" s="3"/>
    </row>
    <row r="161" spans="5:7" ht="15.75">
      <c r="E161" s="3"/>
      <c r="F161" s="3"/>
      <c r="G161" s="3"/>
    </row>
    <row r="162" spans="5:7" ht="15.75">
      <c r="E162" s="3"/>
      <c r="F162" s="3"/>
      <c r="G162" s="3"/>
    </row>
    <row r="163" spans="5:7" ht="15.75">
      <c r="E163" s="3"/>
      <c r="F163" s="3"/>
      <c r="G163" s="3"/>
    </row>
    <row r="164" spans="5:7" ht="15.75">
      <c r="E164" s="3"/>
      <c r="F164" s="3"/>
      <c r="G164" s="3"/>
    </row>
    <row r="165" spans="5:7" ht="15.75">
      <c r="E165" s="3"/>
      <c r="F165" s="3"/>
      <c r="G165" s="3"/>
    </row>
    <row r="166" spans="5:7" ht="15.75">
      <c r="E166" s="3"/>
      <c r="F166" s="3"/>
      <c r="G166" s="3"/>
    </row>
    <row r="167" spans="5:7" ht="15.75">
      <c r="E167" s="3"/>
      <c r="F167" s="3"/>
      <c r="G167" s="3"/>
    </row>
    <row r="168" spans="5:7" ht="15.75">
      <c r="E168" s="3"/>
      <c r="F168" s="3"/>
      <c r="G168" s="3"/>
    </row>
    <row r="169" spans="5:7" ht="15.75">
      <c r="E169" s="3"/>
      <c r="F169" s="3"/>
      <c r="G169" s="3"/>
    </row>
    <row r="170" spans="5:7" ht="15.75">
      <c r="E170" s="3"/>
      <c r="F170" s="3"/>
      <c r="G170" s="3"/>
    </row>
    <row r="171" spans="5:7" ht="15.75">
      <c r="E171" s="3"/>
      <c r="F171" s="3"/>
      <c r="G171" s="3"/>
    </row>
    <row r="172" spans="5:7" ht="15.75">
      <c r="E172" s="3"/>
      <c r="F172" s="3"/>
      <c r="G172" s="3"/>
    </row>
    <row r="173" spans="5:7" ht="15.75">
      <c r="E173" s="3"/>
      <c r="F173" s="3"/>
      <c r="G173" s="3"/>
    </row>
    <row r="174" spans="5:7" ht="15.75">
      <c r="E174" s="3"/>
      <c r="F174" s="3"/>
      <c r="G174" s="3"/>
    </row>
    <row r="175" spans="5:7" ht="15.75">
      <c r="E175" s="3"/>
      <c r="F175" s="3"/>
      <c r="G175" s="3"/>
    </row>
    <row r="176" spans="5:7" ht="15.75">
      <c r="E176" s="3"/>
      <c r="F176" s="3"/>
      <c r="G176" s="3"/>
    </row>
    <row r="177" spans="5:7" ht="15.75">
      <c r="E177" s="3"/>
      <c r="F177" s="3"/>
      <c r="G177" s="3"/>
    </row>
    <row r="178" spans="5:7" ht="15.75">
      <c r="E178" s="3"/>
      <c r="F178" s="3"/>
      <c r="G178" s="3"/>
    </row>
    <row r="179" spans="5:7" ht="15.75">
      <c r="E179" s="3"/>
      <c r="F179" s="3"/>
      <c r="G179" s="3"/>
    </row>
    <row r="180" spans="5:7" ht="15.75">
      <c r="E180" s="3"/>
      <c r="F180" s="3"/>
      <c r="G180" s="3"/>
    </row>
    <row r="181" spans="5:7" ht="15.75">
      <c r="E181" s="3"/>
      <c r="F181" s="3"/>
      <c r="G181" s="3"/>
    </row>
    <row r="182" spans="5:7" ht="15.75">
      <c r="E182" s="3"/>
      <c r="F182" s="3"/>
      <c r="G182" s="3"/>
    </row>
    <row r="183" spans="5:7" ht="15.75">
      <c r="E183" s="3"/>
      <c r="F183" s="3"/>
      <c r="G183" s="3"/>
    </row>
    <row r="184" spans="5:7" ht="15.75">
      <c r="E184" s="3"/>
      <c r="F184" s="3"/>
      <c r="G184" s="3"/>
    </row>
    <row r="185" spans="5:7" ht="15.75">
      <c r="E185" s="3"/>
      <c r="F185" s="3"/>
      <c r="G185" s="3"/>
    </row>
    <row r="186" spans="5:7" ht="15.75">
      <c r="E186" s="3"/>
      <c r="F186" s="3"/>
      <c r="G186" s="3"/>
    </row>
    <row r="187" spans="5:7" ht="15.75">
      <c r="E187" s="3"/>
      <c r="F187" s="3"/>
      <c r="G187" s="3"/>
    </row>
    <row r="188" spans="5:7" ht="15.75">
      <c r="E188" s="3"/>
      <c r="F188" s="3"/>
      <c r="G188" s="3"/>
    </row>
    <row r="189" spans="5:7" ht="15.75">
      <c r="E189" s="3"/>
      <c r="F189" s="3"/>
      <c r="G189" s="3"/>
    </row>
    <row r="190" spans="5:7" ht="15.75">
      <c r="E190" s="3"/>
      <c r="F190" s="3"/>
      <c r="G190" s="3"/>
    </row>
    <row r="191" spans="5:7" ht="15.75">
      <c r="E191" s="3"/>
      <c r="F191" s="3"/>
      <c r="G191" s="3"/>
    </row>
    <row r="192" spans="5:7" ht="15.75">
      <c r="E192" s="3"/>
      <c r="F192" s="3"/>
      <c r="G192" s="3"/>
    </row>
    <row r="193" spans="5:7" ht="15.75">
      <c r="E193" s="3"/>
      <c r="F193" s="3"/>
      <c r="G193" s="3"/>
    </row>
    <row r="194" spans="5:7" ht="15.75">
      <c r="E194" s="3"/>
      <c r="F194" s="3"/>
      <c r="G194" s="3"/>
    </row>
    <row r="195" spans="5:7" ht="15.75">
      <c r="E195" s="3"/>
      <c r="F195" s="3"/>
      <c r="G195" s="3"/>
    </row>
    <row r="196" spans="5:7" ht="15.75">
      <c r="E196" s="3"/>
      <c r="F196" s="3"/>
      <c r="G196" s="3"/>
    </row>
    <row r="197" spans="5:7" ht="15.75">
      <c r="E197" s="3"/>
      <c r="F197" s="3"/>
      <c r="G197" s="3"/>
    </row>
    <row r="198" spans="5:7" ht="15.75">
      <c r="E198" s="3"/>
      <c r="F198" s="3"/>
      <c r="G198" s="3"/>
    </row>
    <row r="199" spans="5:7" ht="15.75">
      <c r="E199" s="3"/>
      <c r="F199" s="3"/>
      <c r="G199" s="3"/>
    </row>
    <row r="200" spans="5:7" ht="15.75">
      <c r="E200" s="3"/>
      <c r="F200" s="3"/>
      <c r="G200" s="3"/>
    </row>
    <row r="201" spans="5:7" ht="15.75">
      <c r="E201" s="3"/>
      <c r="F201" s="3"/>
      <c r="G201" s="3"/>
    </row>
    <row r="202" spans="5:7" ht="15.75">
      <c r="E202" s="3"/>
      <c r="F202" s="3"/>
      <c r="G202" s="3"/>
    </row>
    <row r="203" spans="5:7" ht="15.75">
      <c r="E203" s="3"/>
      <c r="F203" s="3"/>
      <c r="G203" s="3"/>
    </row>
    <row r="204" spans="5:7" ht="15.75">
      <c r="E204" s="3"/>
      <c r="F204" s="3"/>
      <c r="G204" s="3"/>
    </row>
    <row r="205" spans="5:7" ht="15.75">
      <c r="E205" s="3"/>
      <c r="F205" s="3"/>
      <c r="G205" s="3"/>
    </row>
    <row r="206" spans="5:7" ht="15.75">
      <c r="E206" s="3"/>
      <c r="F206" s="3"/>
      <c r="G206" s="3"/>
    </row>
    <row r="207" spans="5:7" ht="15.75">
      <c r="E207" s="3"/>
      <c r="F207" s="3"/>
      <c r="G207" s="3"/>
    </row>
    <row r="208" spans="5:7" ht="15.75">
      <c r="E208" s="3"/>
      <c r="F208" s="3"/>
      <c r="G208" s="3"/>
    </row>
    <row r="209" spans="5:7" ht="15.75">
      <c r="E209" s="3"/>
      <c r="F209" s="3"/>
      <c r="G209" s="3"/>
    </row>
    <row r="210" spans="5:7" ht="15.75">
      <c r="E210" s="3"/>
      <c r="F210" s="3"/>
      <c r="G210" s="3"/>
    </row>
    <row r="211" spans="5:7" ht="15.75">
      <c r="E211" s="3"/>
      <c r="F211" s="3"/>
      <c r="G211" s="3"/>
    </row>
    <row r="212" spans="5:7" ht="15.75">
      <c r="E212" s="3"/>
      <c r="F212" s="3"/>
      <c r="G212" s="3"/>
    </row>
    <row r="213" spans="5:7" ht="15.75">
      <c r="E213" s="3"/>
      <c r="F213" s="3"/>
      <c r="G213" s="3"/>
    </row>
    <row r="214" spans="5:7" ht="15.75">
      <c r="E214" s="3"/>
      <c r="F214" s="3"/>
      <c r="G214" s="3"/>
    </row>
    <row r="215" spans="5:7" ht="15.75">
      <c r="E215" s="3"/>
      <c r="F215" s="3"/>
      <c r="G215" s="3"/>
    </row>
    <row r="216" spans="5:7" ht="15.75">
      <c r="E216" s="3"/>
      <c r="F216" s="3"/>
      <c r="G216" s="3"/>
    </row>
    <row r="217" spans="5:7" ht="15.75">
      <c r="E217" s="3"/>
      <c r="F217" s="3"/>
      <c r="G217" s="3"/>
    </row>
    <row r="218" spans="5:7" ht="15.75">
      <c r="E218" s="3"/>
      <c r="F218" s="3"/>
      <c r="G218" s="3"/>
    </row>
    <row r="219" spans="5:7" ht="15.75">
      <c r="E219" s="3"/>
      <c r="F219" s="3"/>
      <c r="G219" s="3"/>
    </row>
    <row r="220" spans="5:7" ht="15.75">
      <c r="E220" s="3"/>
      <c r="F220" s="3"/>
      <c r="G220" s="3"/>
    </row>
    <row r="221" spans="5:7" ht="15.75">
      <c r="E221" s="3"/>
      <c r="F221" s="3"/>
      <c r="G221" s="3"/>
    </row>
    <row r="222" spans="5:7" ht="15.75">
      <c r="E222" s="3"/>
      <c r="F222" s="3"/>
      <c r="G222" s="3"/>
    </row>
    <row r="223" spans="5:7" ht="15.75">
      <c r="E223" s="3"/>
      <c r="F223" s="3"/>
      <c r="G223" s="3"/>
    </row>
    <row r="224" spans="5:7" ht="15.75">
      <c r="E224" s="3"/>
      <c r="F224" s="3"/>
      <c r="G224" s="3"/>
    </row>
    <row r="225" spans="5:7" ht="15.75">
      <c r="E225" s="3"/>
      <c r="F225" s="3"/>
      <c r="G225" s="3"/>
    </row>
    <row r="226" spans="5:7" ht="15.75">
      <c r="E226" s="3"/>
      <c r="F226" s="3"/>
      <c r="G226" s="3"/>
    </row>
    <row r="227" spans="5:7" ht="15.75">
      <c r="E227" s="3"/>
      <c r="F227" s="3"/>
      <c r="G227" s="3"/>
    </row>
    <row r="228" spans="5:7" ht="15.75">
      <c r="E228" s="3"/>
      <c r="F228" s="3"/>
      <c r="G228" s="3"/>
    </row>
    <row r="229" spans="5:7" ht="15.75">
      <c r="E229" s="3"/>
      <c r="F229" s="3"/>
      <c r="G229" s="3"/>
    </row>
    <row r="230" spans="5:7" ht="15.75">
      <c r="E230" s="3"/>
      <c r="F230" s="3"/>
      <c r="G230" s="3"/>
    </row>
    <row r="231" spans="5:7" ht="15.75">
      <c r="E231" s="3"/>
      <c r="F231" s="3"/>
      <c r="G231" s="3"/>
    </row>
    <row r="232" spans="5:7" ht="15.75">
      <c r="E232" s="3"/>
      <c r="F232" s="3"/>
      <c r="G232" s="3"/>
    </row>
    <row r="233" spans="5:7" ht="15.75">
      <c r="E233" s="3"/>
      <c r="F233" s="3"/>
      <c r="G233" s="3"/>
    </row>
    <row r="234" spans="5:7" ht="15.75">
      <c r="E234" s="3"/>
      <c r="F234" s="3"/>
      <c r="G234" s="3"/>
    </row>
    <row r="235" spans="5:7" ht="15.75">
      <c r="E235" s="3"/>
      <c r="F235" s="3"/>
      <c r="G235" s="3"/>
    </row>
    <row r="236" spans="5:7" ht="15.75">
      <c r="E236" s="3"/>
      <c r="F236" s="3"/>
      <c r="G236" s="3"/>
    </row>
    <row r="237" spans="5:7" ht="15.75">
      <c r="E237" s="3"/>
      <c r="F237" s="3"/>
      <c r="G237" s="3"/>
    </row>
    <row r="238" spans="5:7" ht="15.75">
      <c r="E238" s="3"/>
      <c r="F238" s="3"/>
      <c r="G238" s="3"/>
    </row>
    <row r="239" spans="5:7" ht="15.75">
      <c r="E239" s="3"/>
      <c r="F239" s="3"/>
      <c r="G239" s="3"/>
    </row>
    <row r="240" spans="5:7" ht="15.75">
      <c r="E240" s="3"/>
      <c r="F240" s="3"/>
      <c r="G240" s="3"/>
    </row>
    <row r="241" spans="5:7" ht="15.75">
      <c r="E241" s="3"/>
      <c r="F241" s="3"/>
      <c r="G241" s="3"/>
    </row>
    <row r="242" spans="5:7" ht="15.75">
      <c r="E242" s="3"/>
      <c r="F242" s="3"/>
      <c r="G242" s="3"/>
    </row>
    <row r="243" spans="5:7" ht="15.75">
      <c r="E243" s="3"/>
      <c r="F243" s="3"/>
      <c r="G243" s="3"/>
    </row>
    <row r="244" spans="5:7" ht="15.75">
      <c r="E244" s="3"/>
      <c r="F244" s="3"/>
      <c r="G244" s="3"/>
    </row>
    <row r="245" spans="5:7" ht="15.75">
      <c r="E245" s="3"/>
      <c r="F245" s="3"/>
      <c r="G245" s="3"/>
    </row>
    <row r="246" spans="5:7" ht="15.75">
      <c r="E246" s="3"/>
      <c r="F246" s="3"/>
      <c r="G246" s="3"/>
    </row>
    <row r="247" spans="5:7" ht="15.75">
      <c r="E247" s="3"/>
      <c r="F247" s="3"/>
      <c r="G247" s="3"/>
    </row>
    <row r="248" spans="5:7" ht="15.75">
      <c r="E248" s="3"/>
      <c r="F248" s="3"/>
      <c r="G248" s="3"/>
    </row>
    <row r="249" spans="5:7" ht="15.75">
      <c r="E249" s="3"/>
      <c r="F249" s="3"/>
      <c r="G249" s="3"/>
    </row>
    <row r="250" spans="5:7" ht="15.75">
      <c r="E250" s="3"/>
      <c r="F250" s="3"/>
      <c r="G250" s="3"/>
    </row>
    <row r="251" spans="5:7" ht="15.75">
      <c r="E251" s="3"/>
      <c r="F251" s="3"/>
      <c r="G251" s="3"/>
    </row>
    <row r="252" spans="5:7" ht="15.75">
      <c r="E252" s="3"/>
      <c r="F252" s="3"/>
      <c r="G252" s="3"/>
    </row>
    <row r="253" spans="5:7" ht="15.75">
      <c r="E253" s="3"/>
      <c r="F253" s="3"/>
      <c r="G253" s="3"/>
    </row>
    <row r="254" spans="5:7" ht="15.75">
      <c r="E254" s="3"/>
      <c r="F254" s="3"/>
      <c r="G254" s="3"/>
    </row>
    <row r="255" spans="5:7" ht="15.75">
      <c r="E255" s="3"/>
      <c r="F255" s="3"/>
      <c r="G255" s="3"/>
    </row>
    <row r="256" spans="5:7" ht="15.75">
      <c r="E256" s="3"/>
      <c r="F256" s="3"/>
      <c r="G256" s="3"/>
    </row>
    <row r="257" spans="5:7" ht="15.75">
      <c r="E257" s="3"/>
      <c r="F257" s="3"/>
      <c r="G257" s="3"/>
    </row>
    <row r="258" spans="5:7" ht="15.75">
      <c r="E258" s="3"/>
      <c r="F258" s="3"/>
      <c r="G258" s="3"/>
    </row>
    <row r="259" spans="5:7" ht="15.75">
      <c r="E259" s="3"/>
      <c r="F259" s="3"/>
      <c r="G259" s="3"/>
    </row>
    <row r="260" spans="5:7" ht="15.75">
      <c r="E260" s="3"/>
      <c r="F260" s="3"/>
      <c r="G260" s="3"/>
    </row>
    <row r="261" spans="5:7" ht="15.75">
      <c r="E261" s="3"/>
      <c r="F261" s="3"/>
      <c r="G261" s="3"/>
    </row>
    <row r="262" spans="5:7" ht="15.75">
      <c r="E262" s="3"/>
      <c r="F262" s="3"/>
      <c r="G262" s="3"/>
    </row>
    <row r="263" spans="5:7" ht="15.75">
      <c r="E263" s="3"/>
      <c r="F263" s="3"/>
      <c r="G263" s="3"/>
    </row>
    <row r="264" spans="5:7" ht="15.75">
      <c r="E264" s="3"/>
      <c r="F264" s="3"/>
      <c r="G264" s="3"/>
    </row>
    <row r="265" spans="5:7" ht="15.75">
      <c r="E265" s="3"/>
      <c r="F265" s="3"/>
      <c r="G265" s="3"/>
    </row>
    <row r="266" spans="5:7" ht="15.75">
      <c r="E266" s="3"/>
      <c r="F266" s="3"/>
      <c r="G266" s="3"/>
    </row>
    <row r="267" spans="5:7" ht="15.75">
      <c r="E267" s="3"/>
      <c r="F267" s="3"/>
      <c r="G267" s="3"/>
    </row>
    <row r="268" spans="5:7" ht="15.75">
      <c r="E268" s="3"/>
      <c r="F268" s="3"/>
      <c r="G268" s="3"/>
    </row>
    <row r="269" spans="5:7" ht="15.75">
      <c r="E269" s="3"/>
      <c r="F269" s="3"/>
      <c r="G269" s="3"/>
    </row>
    <row r="270" spans="5:7" ht="15.75">
      <c r="E270" s="3"/>
      <c r="F270" s="3"/>
      <c r="G270" s="3"/>
    </row>
    <row r="271" spans="5:7" ht="15.75">
      <c r="E271" s="3"/>
      <c r="F271" s="3"/>
      <c r="G271" s="3"/>
    </row>
    <row r="272" spans="5:7" ht="15.75">
      <c r="E272" s="3"/>
      <c r="F272" s="3"/>
      <c r="G272" s="3"/>
    </row>
    <row r="273" spans="5:7" ht="15.75">
      <c r="E273" s="3"/>
      <c r="F273" s="3"/>
      <c r="G273" s="3"/>
    </row>
    <row r="274" spans="5:7" ht="15.75">
      <c r="E274" s="3"/>
      <c r="F274" s="3"/>
      <c r="G274" s="3"/>
    </row>
    <row r="275" spans="5:7" ht="15.75">
      <c r="E275" s="3"/>
      <c r="F275" s="3"/>
      <c r="G275" s="3"/>
    </row>
    <row r="276" spans="5:7" ht="15.75">
      <c r="E276" s="3"/>
      <c r="F276" s="3"/>
      <c r="G276" s="3"/>
    </row>
    <row r="277" spans="5:7" ht="15.75">
      <c r="E277" s="3"/>
      <c r="F277" s="3"/>
      <c r="G277" s="3"/>
    </row>
    <row r="278" spans="5:7" ht="15.75">
      <c r="E278" s="3"/>
      <c r="F278" s="3"/>
      <c r="G278" s="3"/>
    </row>
    <row r="279" spans="5:7" ht="15.75">
      <c r="E279" s="3"/>
      <c r="F279" s="3"/>
      <c r="G279" s="3"/>
    </row>
    <row r="280" spans="5:7" ht="15.75">
      <c r="E280" s="3"/>
      <c r="F280" s="3"/>
      <c r="G280" s="3"/>
    </row>
    <row r="281" spans="5:7" ht="15.75">
      <c r="E281" s="3"/>
      <c r="F281" s="3"/>
      <c r="G281" s="3"/>
    </row>
    <row r="282" spans="5:7" ht="15.75">
      <c r="E282" s="3"/>
      <c r="F282" s="3"/>
      <c r="G282" s="3"/>
    </row>
    <row r="283" spans="5:7" ht="15.75">
      <c r="E283" s="3"/>
      <c r="F283" s="3"/>
      <c r="G283" s="3"/>
    </row>
    <row r="284" spans="5:7" ht="15.75">
      <c r="E284" s="3"/>
      <c r="F284" s="3"/>
      <c r="G284" s="3"/>
    </row>
    <row r="285" spans="5:7" ht="15.75">
      <c r="E285" s="3"/>
      <c r="F285" s="3"/>
      <c r="G285" s="3"/>
    </row>
    <row r="286" spans="5:7" ht="15.75">
      <c r="E286" s="3"/>
      <c r="F286" s="3"/>
      <c r="G286" s="3"/>
    </row>
    <row r="287" spans="5:7" ht="15.75">
      <c r="E287" s="3"/>
      <c r="F287" s="3"/>
      <c r="G287" s="3"/>
    </row>
    <row r="288" spans="5:7" ht="15.75">
      <c r="E288" s="3"/>
      <c r="F288" s="3"/>
      <c r="G288" s="3"/>
    </row>
    <row r="289" spans="5:7" ht="15.75">
      <c r="E289" s="3"/>
      <c r="F289" s="3"/>
      <c r="G289" s="3"/>
    </row>
    <row r="290" spans="5:7" ht="15.75">
      <c r="E290" s="3"/>
      <c r="F290" s="3"/>
      <c r="G290" s="3"/>
    </row>
    <row r="291" spans="5:7" ht="15.75">
      <c r="E291" s="3"/>
      <c r="F291" s="3"/>
      <c r="G291" s="3"/>
    </row>
    <row r="292" spans="5:7" ht="15.75">
      <c r="E292" s="3"/>
      <c r="F292" s="3"/>
      <c r="G292" s="3"/>
    </row>
    <row r="293" spans="5:7" ht="15.75">
      <c r="E293" s="3"/>
      <c r="F293" s="3"/>
      <c r="G293" s="3"/>
    </row>
    <row r="294" spans="5:7" ht="15.75">
      <c r="E294" s="3"/>
      <c r="F294" s="3"/>
      <c r="G294" s="3"/>
    </row>
    <row r="295" spans="5:7" ht="15.75">
      <c r="E295" s="3"/>
      <c r="F295" s="3"/>
      <c r="G295" s="3"/>
    </row>
    <row r="296" spans="5:7" ht="15.75">
      <c r="E296" s="3"/>
      <c r="F296" s="3"/>
      <c r="G296" s="3"/>
    </row>
    <row r="297" spans="5:7" ht="15.75">
      <c r="E297" s="3"/>
      <c r="F297" s="3"/>
      <c r="G297" s="3"/>
    </row>
    <row r="298" spans="5:7" ht="15.75">
      <c r="E298" s="3"/>
      <c r="F298" s="3"/>
      <c r="G298" s="3"/>
    </row>
    <row r="299" spans="5:7" ht="15.75">
      <c r="E299" s="3"/>
      <c r="F299" s="3"/>
      <c r="G299" s="3"/>
    </row>
    <row r="300" spans="5:7" ht="15.75">
      <c r="E300" s="3"/>
      <c r="F300" s="3"/>
      <c r="G300" s="3"/>
    </row>
    <row r="301" spans="5:7" ht="15.75">
      <c r="E301" s="3"/>
      <c r="F301" s="3"/>
      <c r="G301" s="3"/>
    </row>
    <row r="302" spans="5:7" ht="15.75">
      <c r="E302" s="3"/>
      <c r="F302" s="3"/>
      <c r="G302" s="3"/>
    </row>
    <row r="303" spans="5:7" ht="15.75">
      <c r="E303" s="3"/>
      <c r="F303" s="3"/>
      <c r="G303" s="3"/>
    </row>
    <row r="304" spans="5:7" ht="15.75">
      <c r="E304" s="3"/>
      <c r="F304" s="3"/>
      <c r="G304" s="3"/>
    </row>
    <row r="305" spans="5:7" ht="15.75">
      <c r="E305" s="3"/>
      <c r="F305" s="3"/>
      <c r="G305" s="3"/>
    </row>
    <row r="306" spans="5:7" ht="15.75">
      <c r="E306" s="3"/>
      <c r="F306" s="3"/>
      <c r="G306" s="3"/>
    </row>
    <row r="307" spans="5:7" ht="15.75">
      <c r="E307" s="3"/>
      <c r="F307" s="3"/>
      <c r="G307" s="3"/>
    </row>
    <row r="308" spans="5:7" ht="15.75">
      <c r="E308" s="3"/>
      <c r="F308" s="3"/>
      <c r="G308" s="3"/>
    </row>
    <row r="309" spans="5:7" ht="15.75">
      <c r="E309" s="3"/>
      <c r="F309" s="3"/>
      <c r="G309" s="3"/>
    </row>
    <row r="310" spans="5:7" ht="15.75">
      <c r="E310" s="3"/>
      <c r="F310" s="3"/>
      <c r="G310" s="3"/>
    </row>
    <row r="311" spans="5:7" ht="15.75">
      <c r="E311" s="3"/>
      <c r="F311" s="3"/>
      <c r="G311" s="3"/>
    </row>
    <row r="312" spans="5:7" ht="15.75">
      <c r="E312" s="3"/>
      <c r="F312" s="3"/>
      <c r="G312" s="3"/>
    </row>
    <row r="313" spans="5:7" ht="15.75">
      <c r="E313" s="3"/>
      <c r="F313" s="3"/>
      <c r="G313" s="3"/>
    </row>
    <row r="314" spans="5:7" ht="15.75">
      <c r="E314" s="3"/>
      <c r="F314" s="3"/>
      <c r="G314" s="3"/>
    </row>
    <row r="315" spans="5:7" ht="15.75">
      <c r="E315" s="3"/>
      <c r="F315" s="3"/>
      <c r="G315" s="3"/>
    </row>
    <row r="316" spans="5:7" ht="15.75">
      <c r="E316" s="3"/>
      <c r="F316" s="3"/>
      <c r="G316" s="3"/>
    </row>
    <row r="317" spans="5:7" ht="15.75">
      <c r="E317" s="3"/>
      <c r="F317" s="3"/>
      <c r="G317" s="3"/>
    </row>
    <row r="318" spans="5:7" ht="15.75">
      <c r="E318" s="3"/>
      <c r="F318" s="3"/>
      <c r="G318" s="3"/>
    </row>
    <row r="319" spans="5:7" ht="15.75">
      <c r="E319" s="3"/>
      <c r="F319" s="3"/>
      <c r="G319" s="3"/>
    </row>
    <row r="320" spans="5:7" ht="15.75">
      <c r="E320" s="3"/>
      <c r="F320" s="3"/>
      <c r="G320" s="3"/>
    </row>
    <row r="321" spans="5:7" ht="15.75">
      <c r="E321" s="3"/>
      <c r="F321" s="3"/>
      <c r="G321" s="3"/>
    </row>
    <row r="322" spans="5:7" ht="15.75">
      <c r="E322" s="3"/>
      <c r="F322" s="3"/>
      <c r="G322" s="3"/>
    </row>
    <row r="323" spans="5:7" ht="15.75">
      <c r="E323" s="3"/>
      <c r="F323" s="3"/>
      <c r="G323" s="3"/>
    </row>
    <row r="324" spans="5:7" ht="15.75">
      <c r="E324" s="3"/>
      <c r="F324" s="3"/>
      <c r="G324" s="3"/>
    </row>
    <row r="325" spans="5:7" ht="15.75">
      <c r="E325" s="3"/>
      <c r="F325" s="3"/>
      <c r="G325" s="3"/>
    </row>
    <row r="326" spans="5:7" ht="15.75">
      <c r="E326" s="3"/>
      <c r="F326" s="3"/>
      <c r="G326" s="3"/>
    </row>
    <row r="327" spans="5:7" ht="15.75">
      <c r="E327" s="3"/>
      <c r="F327" s="3"/>
      <c r="G327" s="3"/>
    </row>
    <row r="328" spans="5:7" ht="15.75">
      <c r="E328" s="3"/>
      <c r="F328" s="3"/>
      <c r="G328" s="3"/>
    </row>
    <row r="329" spans="5:7" ht="15.75">
      <c r="E329" s="3"/>
      <c r="F329" s="3"/>
      <c r="G329" s="3"/>
    </row>
    <row r="330" spans="5:7" ht="15.75">
      <c r="E330" s="3"/>
      <c r="F330" s="3"/>
      <c r="G330" s="3"/>
    </row>
    <row r="331" spans="5:7" ht="15.75">
      <c r="E331" s="3"/>
      <c r="F331" s="3"/>
      <c r="G331" s="3"/>
    </row>
    <row r="332" spans="5:7" ht="15.75">
      <c r="E332" s="3"/>
      <c r="F332" s="3"/>
      <c r="G332" s="3"/>
    </row>
    <row r="333" spans="5:7" ht="15.75">
      <c r="E333" s="3"/>
      <c r="F333" s="3"/>
      <c r="G333" s="3"/>
    </row>
    <row r="334" spans="5:7" ht="15.75">
      <c r="E334" s="3"/>
      <c r="F334" s="3"/>
      <c r="G334" s="3"/>
    </row>
    <row r="335" spans="5:7" ht="15.75">
      <c r="E335" s="3"/>
      <c r="F335" s="3"/>
      <c r="G335" s="3"/>
    </row>
    <row r="336" spans="5:7" ht="15.75">
      <c r="E336" s="3"/>
      <c r="F336" s="3"/>
      <c r="G336" s="3"/>
    </row>
    <row r="337" spans="5:7" ht="15.75">
      <c r="E337" s="3"/>
      <c r="F337" s="3"/>
      <c r="G337" s="3"/>
    </row>
    <row r="338" spans="5:7" ht="15.75">
      <c r="E338" s="3"/>
      <c r="F338" s="3"/>
      <c r="G338" s="3"/>
    </row>
    <row r="339" spans="5:7" ht="15.75">
      <c r="E339" s="3"/>
      <c r="F339" s="3"/>
      <c r="G339" s="3"/>
    </row>
    <row r="340" spans="5:7" ht="15.75">
      <c r="E340" s="3"/>
      <c r="F340" s="3"/>
      <c r="G340" s="3"/>
    </row>
    <row r="341" spans="5:7" ht="15.75">
      <c r="E341" s="3"/>
      <c r="F341" s="3"/>
      <c r="G341" s="3"/>
    </row>
    <row r="342" spans="5:7" ht="15.75">
      <c r="E342" s="3"/>
      <c r="F342" s="3"/>
      <c r="G342" s="3"/>
    </row>
    <row r="343" spans="5:7" ht="15.75">
      <c r="E343" s="3"/>
      <c r="F343" s="3"/>
      <c r="G343" s="3"/>
    </row>
    <row r="344" spans="5:7" ht="15.75">
      <c r="E344" s="3"/>
      <c r="F344" s="3"/>
      <c r="G344" s="3"/>
    </row>
    <row r="345" spans="5:7" ht="15.75">
      <c r="E345" s="3"/>
      <c r="F345" s="3"/>
      <c r="G345" s="3"/>
    </row>
    <row r="346" spans="5:7" ht="15.75">
      <c r="E346" s="3"/>
      <c r="F346" s="3"/>
      <c r="G346" s="3"/>
    </row>
    <row r="347" spans="5:7" ht="15.75">
      <c r="E347" s="3"/>
      <c r="F347" s="3"/>
      <c r="G347" s="3"/>
    </row>
    <row r="348" spans="5:7" ht="15.75">
      <c r="E348" s="3"/>
      <c r="F348" s="3"/>
      <c r="G348" s="3"/>
    </row>
    <row r="349" spans="5:7" ht="15.75">
      <c r="E349" s="3"/>
      <c r="F349" s="3"/>
      <c r="G349" s="3"/>
    </row>
    <row r="350" spans="5:7" ht="15.75">
      <c r="E350" s="3"/>
      <c r="F350" s="3"/>
      <c r="G350" s="3"/>
    </row>
    <row r="351" spans="5:7" ht="15.75">
      <c r="E351" s="3"/>
      <c r="F351" s="3"/>
      <c r="G351" s="3"/>
    </row>
    <row r="352" spans="5:7" ht="15.75">
      <c r="E352" s="3"/>
      <c r="F352" s="3"/>
      <c r="G352" s="3"/>
    </row>
    <row r="353" spans="5:7" ht="15.75">
      <c r="E353" s="3"/>
      <c r="F353" s="3"/>
      <c r="G353" s="3"/>
    </row>
    <row r="354" spans="5:7" ht="15.75">
      <c r="E354" s="3"/>
      <c r="F354" s="3"/>
      <c r="G354" s="3"/>
    </row>
    <row r="355" spans="5:7" ht="15.75">
      <c r="E355" s="3"/>
      <c r="F355" s="3"/>
      <c r="G355" s="3"/>
    </row>
    <row r="356" spans="5:7" ht="15.75">
      <c r="E356" s="3"/>
      <c r="F356" s="3"/>
      <c r="G356" s="3"/>
    </row>
    <row r="357" spans="5:7" ht="15.75">
      <c r="E357" s="3"/>
      <c r="F357" s="3"/>
      <c r="G357" s="3"/>
    </row>
    <row r="358" spans="5:7" ht="15.75">
      <c r="E358" s="3"/>
      <c r="F358" s="3"/>
      <c r="G358" s="3"/>
    </row>
    <row r="359" spans="5:7" ht="15.75">
      <c r="E359" s="3"/>
      <c r="F359" s="3"/>
      <c r="G359" s="3"/>
    </row>
    <row r="360" spans="5:7" ht="15.75">
      <c r="E360" s="3"/>
      <c r="F360" s="3"/>
      <c r="G360" s="3"/>
    </row>
    <row r="361" spans="5:7" ht="15.75">
      <c r="E361" s="3"/>
      <c r="F361" s="3"/>
      <c r="G361" s="3"/>
    </row>
    <row r="362" spans="5:7" ht="15.75">
      <c r="E362" s="3"/>
      <c r="F362" s="3"/>
      <c r="G362" s="3"/>
    </row>
    <row r="363" spans="5:7" ht="15.75">
      <c r="E363" s="3"/>
      <c r="F363" s="3"/>
      <c r="G363" s="3"/>
    </row>
    <row r="364" spans="5:7" ht="15.75">
      <c r="E364" s="3"/>
      <c r="F364" s="3"/>
      <c r="G364" s="3"/>
    </row>
    <row r="365" spans="5:7" ht="15.75">
      <c r="E365" s="3"/>
      <c r="F365" s="3"/>
      <c r="G365" s="3"/>
    </row>
    <row r="366" spans="5:7" ht="15.75">
      <c r="E366" s="3"/>
      <c r="F366" s="3"/>
      <c r="G366" s="3"/>
    </row>
    <row r="367" spans="5:7" ht="15.75">
      <c r="E367" s="3"/>
      <c r="F367" s="3"/>
      <c r="G367" s="3"/>
    </row>
    <row r="368" spans="5:7" ht="15.75">
      <c r="E368" s="3"/>
      <c r="F368" s="3"/>
      <c r="G368" s="3"/>
    </row>
    <row r="369" spans="5:7" ht="15.75">
      <c r="E369" s="3"/>
      <c r="F369" s="3"/>
      <c r="G369" s="3"/>
    </row>
    <row r="370" spans="5:7" ht="15.75">
      <c r="E370" s="3"/>
      <c r="F370" s="3"/>
      <c r="G370" s="3"/>
    </row>
    <row r="371" spans="5:7" ht="15.75">
      <c r="E371" s="3"/>
      <c r="F371" s="3"/>
      <c r="G371" s="3"/>
    </row>
    <row r="372" spans="5:7" ht="15.75">
      <c r="E372" s="3"/>
      <c r="F372" s="3"/>
      <c r="G372" s="3"/>
    </row>
    <row r="373" spans="5:7" ht="15.75">
      <c r="E373" s="3"/>
      <c r="F373" s="3"/>
      <c r="G373" s="3"/>
    </row>
    <row r="374" spans="5:7" ht="15.75">
      <c r="E374" s="3"/>
      <c r="F374" s="3"/>
      <c r="G374" s="3"/>
    </row>
    <row r="375" spans="5:7" ht="15.75">
      <c r="E375" s="3"/>
      <c r="F375" s="3"/>
      <c r="G375" s="3"/>
    </row>
    <row r="376" spans="5:7" ht="15.75">
      <c r="E376" s="3"/>
      <c r="F376" s="3"/>
      <c r="G376" s="3"/>
    </row>
    <row r="377" spans="5:7" ht="15.75">
      <c r="E377" s="3"/>
      <c r="F377" s="3"/>
      <c r="G377" s="3"/>
    </row>
    <row r="378" spans="5:7" ht="15.75">
      <c r="E378" s="3"/>
      <c r="F378" s="3"/>
      <c r="G378" s="3"/>
    </row>
    <row r="379" spans="5:7" ht="15.75">
      <c r="E379" s="3"/>
      <c r="F379" s="3"/>
      <c r="G379" s="3"/>
    </row>
    <row r="380" spans="5:7" ht="15.75">
      <c r="E380" s="3"/>
      <c r="F380" s="3"/>
      <c r="G380" s="3"/>
    </row>
    <row r="381" spans="5:7" ht="15.75">
      <c r="E381" s="3"/>
      <c r="F381" s="3"/>
      <c r="G381" s="3"/>
    </row>
    <row r="382" spans="5:7" ht="15.75">
      <c r="E382" s="3"/>
      <c r="F382" s="3"/>
      <c r="G382" s="3"/>
    </row>
    <row r="383" spans="5:7" ht="15.75">
      <c r="E383" s="3"/>
      <c r="F383" s="3"/>
      <c r="G383" s="3"/>
    </row>
    <row r="384" spans="5:7" ht="15.75">
      <c r="E384" s="3"/>
      <c r="F384" s="3"/>
      <c r="G384" s="3"/>
    </row>
    <row r="385" spans="5:7" ht="15.75">
      <c r="E385" s="3"/>
      <c r="F385" s="3"/>
      <c r="G385" s="3"/>
    </row>
    <row r="386" spans="5:7" ht="15.75">
      <c r="E386" s="3"/>
      <c r="F386" s="3"/>
      <c r="G386" s="3"/>
    </row>
    <row r="387" spans="5:7" ht="15.75">
      <c r="E387" s="3"/>
      <c r="F387" s="3"/>
      <c r="G387" s="3"/>
    </row>
    <row r="388" spans="5:7" ht="15.75">
      <c r="E388" s="3"/>
      <c r="F388" s="3"/>
      <c r="G388" s="3"/>
    </row>
    <row r="389" spans="5:7" ht="15.75">
      <c r="E389" s="3"/>
      <c r="F389" s="3"/>
      <c r="G389" s="3"/>
    </row>
    <row r="390" spans="5:7" ht="15.75">
      <c r="E390" s="3"/>
      <c r="F390" s="3"/>
      <c r="G390" s="3"/>
    </row>
    <row r="391" spans="5:7" ht="15.75">
      <c r="E391" s="3"/>
      <c r="F391" s="3"/>
      <c r="G391" s="3"/>
    </row>
    <row r="392" spans="5:7" ht="15.75">
      <c r="E392" s="3"/>
      <c r="F392" s="3"/>
      <c r="G392" s="3"/>
    </row>
    <row r="393" spans="5:7" ht="15.75">
      <c r="E393" s="3"/>
      <c r="F393" s="3"/>
      <c r="G393" s="3"/>
    </row>
    <row r="394" spans="5:7" ht="15.75">
      <c r="E394" s="3"/>
      <c r="F394" s="3"/>
      <c r="G394" s="3"/>
    </row>
    <row r="395" spans="5:7" ht="15.75">
      <c r="E395" s="3"/>
      <c r="F395" s="3"/>
      <c r="G395" s="3"/>
    </row>
    <row r="396" spans="5:7" ht="15.75">
      <c r="E396" s="3"/>
      <c r="F396" s="3"/>
      <c r="G396" s="3"/>
    </row>
    <row r="397" spans="5:7" ht="15.75">
      <c r="E397" s="3"/>
      <c r="F397" s="3"/>
      <c r="G397" s="3"/>
    </row>
    <row r="398" spans="5:7" ht="15.75">
      <c r="E398" s="3"/>
      <c r="F398" s="3"/>
      <c r="G398" s="3"/>
    </row>
    <row r="399" spans="5:7" ht="15.75">
      <c r="E399" s="3"/>
      <c r="F399" s="3"/>
      <c r="G399" s="3"/>
    </row>
    <row r="400" spans="5:7" ht="15.75">
      <c r="E400" s="3"/>
      <c r="F400" s="3"/>
      <c r="G400" s="3"/>
    </row>
    <row r="401" spans="5:7" ht="15.75">
      <c r="E401" s="3"/>
      <c r="F401" s="3"/>
      <c r="G401" s="3"/>
    </row>
    <row r="402" spans="5:7" ht="15.75">
      <c r="E402" s="3"/>
      <c r="F402" s="3"/>
      <c r="G402" s="3"/>
    </row>
    <row r="403" spans="5:7" ht="15.75">
      <c r="E403" s="3"/>
      <c r="F403" s="3"/>
      <c r="G403" s="3"/>
    </row>
    <row r="404" spans="5:7" ht="15.75">
      <c r="E404" s="3"/>
      <c r="F404" s="3"/>
      <c r="G404" s="3"/>
    </row>
    <row r="405" spans="5:7" ht="15.75">
      <c r="E405" s="3"/>
      <c r="F405" s="3"/>
      <c r="G405" s="3"/>
    </row>
    <row r="406" spans="5:7" ht="15.75">
      <c r="E406" s="3"/>
      <c r="F406" s="3"/>
      <c r="G406" s="3"/>
    </row>
    <row r="407" spans="5:7" ht="15.75">
      <c r="E407" s="3"/>
      <c r="F407" s="3"/>
      <c r="G407" s="3"/>
    </row>
    <row r="408" spans="5:7" ht="15.75">
      <c r="E408" s="3"/>
      <c r="F408" s="3"/>
      <c r="G408" s="3"/>
    </row>
    <row r="409" spans="5:7" ht="15.75">
      <c r="E409" s="3"/>
      <c r="F409" s="3"/>
      <c r="G409" s="3"/>
    </row>
    <row r="410" spans="5:7" ht="15.75">
      <c r="E410" s="3"/>
      <c r="F410" s="3"/>
      <c r="G410" s="3"/>
    </row>
    <row r="411" spans="5:7" ht="15.75">
      <c r="E411" s="3"/>
      <c r="F411" s="3"/>
      <c r="G411" s="3"/>
    </row>
    <row r="412" spans="5:7" ht="15.75">
      <c r="E412" s="3"/>
      <c r="F412" s="3"/>
      <c r="G412" s="3"/>
    </row>
    <row r="413" spans="5:7" ht="15.75">
      <c r="E413" s="3"/>
      <c r="F413" s="3"/>
      <c r="G413" s="3"/>
    </row>
    <row r="414" spans="5:7" ht="15.75">
      <c r="E414" s="3"/>
      <c r="F414" s="3"/>
      <c r="G414" s="3"/>
    </row>
    <row r="415" spans="5:7" ht="15.75">
      <c r="E415" s="3"/>
      <c r="F415" s="3"/>
      <c r="G415" s="3"/>
    </row>
    <row r="416" spans="5:7" ht="15.75">
      <c r="E416" s="3"/>
      <c r="F416" s="3"/>
      <c r="G416" s="3"/>
    </row>
    <row r="417" spans="5:7" ht="15.75">
      <c r="E417" s="3"/>
      <c r="F417" s="3"/>
      <c r="G417" s="3"/>
    </row>
    <row r="418" spans="5:7" ht="15.75">
      <c r="E418" s="3"/>
      <c r="F418" s="3"/>
      <c r="G418" s="3"/>
    </row>
    <row r="419" spans="5:7" ht="15.75">
      <c r="E419" s="3"/>
      <c r="F419" s="3"/>
      <c r="G419" s="3"/>
    </row>
    <row r="420" spans="5:7" ht="15.75">
      <c r="E420" s="3"/>
      <c r="F420" s="3"/>
      <c r="G420" s="3"/>
    </row>
    <row r="421" spans="5:7" ht="15.75">
      <c r="E421" s="3"/>
      <c r="F421" s="3"/>
      <c r="G421" s="3"/>
    </row>
    <row r="422" spans="5:7" ht="15.75">
      <c r="E422" s="3"/>
      <c r="F422" s="3"/>
      <c r="G422" s="3"/>
    </row>
    <row r="423" spans="5:7" ht="15.75">
      <c r="E423" s="3"/>
      <c r="F423" s="3"/>
      <c r="G423" s="3"/>
    </row>
    <row r="424" spans="5:7" ht="15.75">
      <c r="E424" s="3"/>
      <c r="F424" s="3"/>
      <c r="G424" s="3"/>
    </row>
    <row r="425" spans="5:7" ht="15.75">
      <c r="E425" s="3"/>
      <c r="F425" s="3"/>
      <c r="G425" s="3"/>
    </row>
    <row r="426" spans="5:7" ht="15.75">
      <c r="E426" s="3"/>
      <c r="F426" s="3"/>
      <c r="G426" s="3"/>
    </row>
    <row r="427" spans="5:7" ht="15.75">
      <c r="E427" s="3"/>
      <c r="F427" s="3"/>
      <c r="G427" s="3"/>
    </row>
    <row r="428" spans="5:7" ht="15.75">
      <c r="E428" s="3"/>
      <c r="F428" s="3"/>
      <c r="G428" s="3"/>
    </row>
    <row r="429" spans="5:7" ht="15.75">
      <c r="E429" s="3"/>
      <c r="F429" s="3"/>
      <c r="G429" s="3"/>
    </row>
    <row r="430" spans="5:7" ht="15.75">
      <c r="E430" s="3"/>
      <c r="F430" s="3"/>
      <c r="G430" s="3"/>
    </row>
    <row r="431" spans="5:7" ht="15.75">
      <c r="E431" s="3"/>
      <c r="F431" s="3"/>
      <c r="G431" s="3"/>
    </row>
    <row r="432" spans="5:7" ht="15.75">
      <c r="E432" s="3"/>
      <c r="F432" s="3"/>
      <c r="G432" s="3"/>
    </row>
    <row r="433" spans="5:7" ht="15.75">
      <c r="E433" s="3"/>
      <c r="F433" s="3"/>
      <c r="G433" s="3"/>
    </row>
    <row r="434" spans="5:7" ht="15.75">
      <c r="E434" s="3"/>
      <c r="F434" s="3"/>
      <c r="G434" s="3"/>
    </row>
    <row r="435" spans="5:7" ht="15.75">
      <c r="E435" s="3"/>
      <c r="F435" s="3"/>
      <c r="G435" s="3"/>
    </row>
    <row r="436" spans="5:7" ht="15.75">
      <c r="E436" s="3"/>
      <c r="F436" s="3"/>
      <c r="G436" s="3"/>
    </row>
    <row r="437" spans="5:7" ht="15.75">
      <c r="E437" s="3"/>
      <c r="F437" s="3"/>
      <c r="G437" s="3"/>
    </row>
    <row r="438" spans="5:7" ht="15.75">
      <c r="E438" s="3"/>
      <c r="F438" s="3"/>
      <c r="G438" s="3"/>
    </row>
    <row r="439" spans="5:7" ht="15.75">
      <c r="E439" s="3"/>
      <c r="F439" s="3"/>
      <c r="G439" s="3"/>
    </row>
    <row r="440" spans="5:7" ht="15.75">
      <c r="E440" s="3"/>
      <c r="F440" s="3"/>
      <c r="G440" s="3"/>
    </row>
    <row r="441" spans="5:7" ht="15.75">
      <c r="E441" s="3"/>
      <c r="F441" s="3"/>
      <c r="G441" s="3"/>
    </row>
    <row r="442" spans="5:7" ht="15.75">
      <c r="E442" s="3"/>
      <c r="F442" s="3"/>
      <c r="G442" s="3"/>
    </row>
    <row r="443" spans="5:7" ht="15.75">
      <c r="E443" s="3"/>
      <c r="F443" s="3"/>
      <c r="G443" s="3"/>
    </row>
    <row r="444" spans="5:7" ht="15.75">
      <c r="E444" s="3"/>
      <c r="F444" s="3"/>
      <c r="G444" s="3"/>
    </row>
    <row r="445" spans="5:7" ht="15.75">
      <c r="E445" s="3"/>
      <c r="F445" s="3"/>
      <c r="G445" s="3"/>
    </row>
    <row r="446" spans="5:7" ht="15.75">
      <c r="E446" s="3"/>
      <c r="F446" s="3"/>
      <c r="G446" s="3"/>
    </row>
    <row r="447" spans="5:7" ht="15.75">
      <c r="E447" s="3"/>
      <c r="F447" s="3"/>
      <c r="G447" s="3"/>
    </row>
    <row r="448" spans="5:7" ht="15.75">
      <c r="E448" s="3"/>
      <c r="F448" s="3"/>
      <c r="G448" s="3"/>
    </row>
    <row r="449" spans="5:7" ht="15.75">
      <c r="E449" s="3"/>
      <c r="F449" s="3"/>
      <c r="G449" s="3"/>
    </row>
    <row r="450" spans="5:7" ht="15.75">
      <c r="E450" s="3"/>
      <c r="F450" s="3"/>
      <c r="G450" s="3"/>
    </row>
    <row r="451" spans="5:7" ht="15.75">
      <c r="E451" s="3"/>
      <c r="F451" s="3"/>
      <c r="G451" s="3"/>
    </row>
    <row r="452" spans="5:7" ht="15.75">
      <c r="E452" s="3"/>
      <c r="F452" s="3"/>
      <c r="G452" s="3"/>
    </row>
    <row r="453" spans="5:7" ht="15.75">
      <c r="E453" s="3"/>
      <c r="F453" s="3"/>
      <c r="G453" s="3"/>
    </row>
    <row r="454" spans="5:7" ht="15.75">
      <c r="E454" s="3"/>
      <c r="F454" s="3"/>
      <c r="G454" s="3"/>
    </row>
    <row r="455" spans="5:7" ht="15.75">
      <c r="E455" s="3"/>
      <c r="F455" s="3"/>
      <c r="G455" s="3"/>
    </row>
    <row r="456" spans="5:7" ht="15.75">
      <c r="E456" s="3"/>
      <c r="F456" s="3"/>
      <c r="G456" s="3"/>
    </row>
    <row r="457" spans="5:7" ht="15.75">
      <c r="E457" s="3"/>
      <c r="F457" s="3"/>
      <c r="G457" s="3"/>
    </row>
    <row r="458" spans="5:7" ht="15.75">
      <c r="E458" s="3"/>
      <c r="F458" s="3"/>
      <c r="G458" s="3"/>
    </row>
    <row r="459" spans="5:7" ht="15.75">
      <c r="E459" s="3"/>
      <c r="F459" s="3"/>
      <c r="G459" s="3"/>
    </row>
    <row r="460" spans="5:7" ht="15.75">
      <c r="E460" s="3"/>
      <c r="F460" s="3"/>
      <c r="G460" s="3"/>
    </row>
    <row r="461" spans="5:7" ht="15.75">
      <c r="E461" s="3"/>
      <c r="F461" s="3"/>
      <c r="G461" s="3"/>
    </row>
    <row r="462" spans="5:7" ht="15.75">
      <c r="E462" s="3"/>
      <c r="F462" s="3"/>
      <c r="G462" s="3"/>
    </row>
    <row r="463" spans="5:7" ht="15.75">
      <c r="E463" s="3"/>
      <c r="F463" s="3"/>
      <c r="G463" s="3"/>
    </row>
    <row r="464" spans="5:7" ht="15.75">
      <c r="E464" s="3"/>
      <c r="F464" s="3"/>
      <c r="G464" s="3"/>
    </row>
    <row r="465" spans="5:7" ht="15.75">
      <c r="E465" s="3"/>
      <c r="F465" s="3"/>
      <c r="G465" s="3"/>
    </row>
    <row r="466" spans="5:7" ht="15.75">
      <c r="E466" s="3"/>
      <c r="F466" s="3"/>
      <c r="G466" s="3"/>
    </row>
    <row r="467" spans="5:7" ht="15.75">
      <c r="E467" s="3"/>
      <c r="F467" s="3"/>
      <c r="G467" s="3"/>
    </row>
    <row r="468" spans="5:7" ht="15.75">
      <c r="E468" s="3"/>
      <c r="F468" s="3"/>
      <c r="G468" s="3"/>
    </row>
    <row r="469" spans="5:7" ht="15.75">
      <c r="E469" s="3"/>
      <c r="F469" s="3"/>
      <c r="G469" s="3"/>
    </row>
    <row r="470" spans="5:7" ht="15.75">
      <c r="E470" s="3"/>
      <c r="F470" s="3"/>
      <c r="G470" s="3"/>
    </row>
    <row r="471" spans="5:7" ht="15.75">
      <c r="E471" s="3"/>
      <c r="F471" s="3"/>
      <c r="G471" s="3"/>
    </row>
    <row r="472" spans="5:7" ht="15.75">
      <c r="E472" s="3"/>
      <c r="F472" s="3"/>
      <c r="G472" s="3"/>
    </row>
    <row r="473" spans="5:7" ht="15.75">
      <c r="E473" s="3"/>
      <c r="F473" s="3"/>
      <c r="G473" s="3"/>
    </row>
    <row r="474" spans="5:7" ht="15.75">
      <c r="E474" s="3"/>
      <c r="F474" s="3"/>
      <c r="G474" s="3"/>
    </row>
    <row r="475" spans="5:7" ht="15.75">
      <c r="E475" s="3"/>
      <c r="F475" s="3"/>
      <c r="G475" s="3"/>
    </row>
    <row r="476" spans="5:7" ht="15.75">
      <c r="E476" s="3"/>
      <c r="F476" s="3"/>
      <c r="G476" s="3"/>
    </row>
    <row r="477" spans="5:7" ht="15.75">
      <c r="E477" s="3"/>
      <c r="F477" s="3"/>
      <c r="G477" s="3"/>
    </row>
    <row r="478" spans="5:7" ht="15.75">
      <c r="E478" s="3"/>
      <c r="F478" s="3"/>
      <c r="G478" s="3"/>
    </row>
    <row r="479" spans="5:7" ht="15.75">
      <c r="E479" s="3"/>
      <c r="F479" s="3"/>
      <c r="G479" s="3"/>
    </row>
    <row r="480" spans="5:7" ht="15.75">
      <c r="E480" s="3"/>
      <c r="F480" s="3"/>
      <c r="G480" s="3"/>
    </row>
    <row r="481" spans="5:7" ht="15.75">
      <c r="E481" s="3"/>
      <c r="F481" s="3"/>
      <c r="G481" s="3"/>
    </row>
    <row r="482" spans="5:7" ht="15.75">
      <c r="E482" s="3"/>
      <c r="F482" s="3"/>
      <c r="G482" s="3"/>
    </row>
    <row r="483" spans="5:7" ht="15.75">
      <c r="E483" s="3"/>
      <c r="F483" s="3"/>
      <c r="G483" s="3"/>
    </row>
    <row r="484" spans="5:7" ht="15.75">
      <c r="E484" s="3"/>
      <c r="F484" s="3"/>
      <c r="G484" s="3"/>
    </row>
    <row r="485" spans="5:7" ht="15.75">
      <c r="E485" s="3"/>
      <c r="F485" s="3"/>
      <c r="G485" s="3"/>
    </row>
    <row r="486" spans="5:7" ht="15.75">
      <c r="E486" s="3"/>
      <c r="F486" s="3"/>
      <c r="G486" s="3"/>
    </row>
    <row r="487" spans="5:7" ht="15.75">
      <c r="E487" s="3"/>
      <c r="F487" s="3"/>
      <c r="G487" s="3"/>
    </row>
    <row r="488" spans="5:7" ht="15.75">
      <c r="E488" s="3"/>
      <c r="F488" s="3"/>
      <c r="G488" s="3"/>
    </row>
    <row r="489" spans="5:7" ht="15.75">
      <c r="E489" s="3"/>
      <c r="F489" s="3"/>
      <c r="G489" s="3"/>
    </row>
    <row r="490" spans="5:7" ht="15.75">
      <c r="E490" s="3"/>
      <c r="F490" s="3"/>
      <c r="G490" s="3"/>
    </row>
    <row r="491" spans="5:7" ht="15.75">
      <c r="E491" s="3"/>
      <c r="F491" s="3"/>
      <c r="G491" s="3"/>
    </row>
    <row r="492" spans="5:7" ht="15.75">
      <c r="E492" s="3"/>
      <c r="F492" s="3"/>
      <c r="G492" s="3"/>
    </row>
    <row r="493" spans="5:7" ht="15.75">
      <c r="E493" s="3"/>
      <c r="F493" s="3"/>
      <c r="G493" s="3"/>
    </row>
    <row r="494" spans="5:7" ht="15.75">
      <c r="E494" s="3"/>
      <c r="F494" s="3"/>
      <c r="G494" s="3"/>
    </row>
    <row r="495" spans="5:7" ht="15.75">
      <c r="E495" s="3"/>
      <c r="F495" s="3"/>
      <c r="G495" s="3"/>
    </row>
    <row r="496" spans="5:7" ht="15.75">
      <c r="E496" s="3"/>
      <c r="F496" s="3"/>
      <c r="G496" s="3"/>
    </row>
    <row r="497" spans="5:7" ht="15.75">
      <c r="E497" s="3"/>
      <c r="F497" s="3"/>
      <c r="G497" s="3"/>
    </row>
    <row r="498" spans="5:7" ht="15.75">
      <c r="E498" s="3"/>
      <c r="F498" s="3"/>
      <c r="G498" s="3"/>
    </row>
    <row r="499" spans="5:7" ht="15.75">
      <c r="E499" s="3"/>
      <c r="F499" s="3"/>
      <c r="G499" s="3"/>
    </row>
    <row r="500" spans="5:7" ht="15.75">
      <c r="E500" s="3"/>
      <c r="F500" s="3"/>
      <c r="G500" s="3"/>
    </row>
    <row r="501" spans="5:7" ht="15.75">
      <c r="E501" s="3"/>
      <c r="F501" s="3"/>
      <c r="G501" s="3"/>
    </row>
    <row r="502" spans="5:7" ht="15.75">
      <c r="E502" s="3"/>
      <c r="F502" s="3"/>
      <c r="G502" s="3"/>
    </row>
    <row r="503" spans="5:7" ht="15.75">
      <c r="E503" s="3"/>
      <c r="F503" s="3"/>
      <c r="G503" s="3"/>
    </row>
    <row r="504" spans="5:7" ht="15.75">
      <c r="E504" s="3"/>
      <c r="F504" s="3"/>
      <c r="G504" s="3"/>
    </row>
    <row r="505" spans="5:7" ht="15.75">
      <c r="E505" s="3"/>
      <c r="F505" s="3"/>
      <c r="G505" s="3"/>
    </row>
    <row r="506" spans="5:7" ht="15.75">
      <c r="E506" s="3"/>
      <c r="F506" s="3"/>
      <c r="G506" s="3"/>
    </row>
    <row r="507" spans="5:7" ht="15.75">
      <c r="E507" s="3"/>
      <c r="F507" s="3"/>
      <c r="G507" s="3"/>
    </row>
    <row r="508" spans="5:7" ht="15.75">
      <c r="E508" s="3"/>
      <c r="F508" s="3"/>
      <c r="G508" s="3"/>
    </row>
    <row r="509" spans="5:7" ht="15.75">
      <c r="E509" s="3"/>
      <c r="F509" s="3"/>
      <c r="G509" s="3"/>
    </row>
    <row r="510" spans="5:7" ht="15.75">
      <c r="E510" s="3"/>
      <c r="F510" s="3"/>
      <c r="G510" s="3"/>
    </row>
    <row r="511" spans="5:7" ht="15.75">
      <c r="E511" s="3"/>
      <c r="F511" s="3"/>
      <c r="G511" s="3"/>
    </row>
    <row r="512" spans="5:7" ht="15.75">
      <c r="E512" s="3"/>
      <c r="F512" s="3"/>
      <c r="G512" s="3"/>
    </row>
    <row r="513" spans="5:7" ht="15.75">
      <c r="E513" s="3"/>
      <c r="F513" s="3"/>
      <c r="G513" s="3"/>
    </row>
    <row r="514" spans="5:7" ht="15.75">
      <c r="E514" s="3"/>
      <c r="F514" s="3"/>
      <c r="G514" s="3"/>
    </row>
    <row r="515" spans="5:7" ht="15.75">
      <c r="E515" s="3"/>
      <c r="F515" s="3"/>
      <c r="G515" s="3"/>
    </row>
    <row r="516" spans="5:7" ht="15.75">
      <c r="E516" s="3"/>
      <c r="F516" s="3"/>
      <c r="G516" s="3"/>
    </row>
    <row r="517" spans="5:7" ht="15.75">
      <c r="E517" s="3"/>
      <c r="F517" s="3"/>
      <c r="G517" s="3"/>
    </row>
    <row r="518" spans="5:7" ht="15.75">
      <c r="E518" s="3"/>
      <c r="F518" s="3"/>
      <c r="G518" s="3"/>
    </row>
    <row r="519" spans="5:7" ht="15.75">
      <c r="E519" s="3"/>
      <c r="F519" s="3"/>
      <c r="G519" s="3"/>
    </row>
    <row r="520" spans="5:7" ht="15.75">
      <c r="E520" s="3"/>
      <c r="F520" s="3"/>
      <c r="G520" s="3"/>
    </row>
    <row r="521" spans="5:7" ht="15.75">
      <c r="E521" s="3"/>
      <c r="F521" s="3"/>
      <c r="G521" s="3"/>
    </row>
    <row r="522" spans="5:7" ht="15.75">
      <c r="E522" s="3"/>
      <c r="F522" s="3"/>
      <c r="G522" s="3"/>
    </row>
    <row r="523" spans="5:7" ht="15.75">
      <c r="E523" s="3"/>
      <c r="F523" s="3"/>
      <c r="G523" s="3"/>
    </row>
    <row r="524" spans="5:7" ht="15.75">
      <c r="E524" s="3"/>
      <c r="F524" s="3"/>
      <c r="G524" s="3"/>
    </row>
    <row r="525" spans="5:7" ht="15.75">
      <c r="E525" s="3"/>
      <c r="F525" s="3"/>
      <c r="G525" s="3"/>
    </row>
    <row r="526" spans="5:7" ht="15.75">
      <c r="E526" s="3"/>
      <c r="F526" s="3"/>
      <c r="G526" s="3"/>
    </row>
    <row r="527" spans="5:7" ht="15.75">
      <c r="E527" s="3"/>
      <c r="F527" s="3"/>
      <c r="G527" s="3"/>
    </row>
    <row r="528" spans="5:7" ht="15.75">
      <c r="E528" s="3"/>
      <c r="F528" s="3"/>
      <c r="G528" s="3"/>
    </row>
    <row r="529" spans="5:7" ht="15.75">
      <c r="E529" s="3"/>
      <c r="F529" s="3"/>
      <c r="G529" s="3"/>
    </row>
    <row r="530" spans="5:7" ht="15.75">
      <c r="E530" s="3"/>
      <c r="F530" s="3"/>
      <c r="G530" s="3"/>
    </row>
    <row r="531" spans="5:7" ht="15.75">
      <c r="E531" s="3"/>
      <c r="F531" s="3"/>
      <c r="G531" s="3"/>
    </row>
    <row r="532" spans="5:7" ht="15.75">
      <c r="E532" s="3"/>
      <c r="F532" s="3"/>
      <c r="G532" s="3"/>
    </row>
    <row r="533" spans="5:7" ht="15.75">
      <c r="E533" s="3"/>
      <c r="F533" s="3"/>
      <c r="G533" s="3"/>
    </row>
    <row r="534" spans="5:7" ht="15.75">
      <c r="E534" s="3"/>
      <c r="F534" s="3"/>
      <c r="G534" s="3"/>
    </row>
    <row r="535" spans="5:7" ht="15.75">
      <c r="E535" s="3"/>
      <c r="F535" s="3"/>
      <c r="G535" s="3"/>
    </row>
    <row r="536" spans="5:7" ht="15.75">
      <c r="E536" s="3"/>
      <c r="F536" s="3"/>
      <c r="G536" s="3"/>
    </row>
    <row r="537" spans="5:7" ht="15.75">
      <c r="E537" s="3"/>
      <c r="F537" s="3"/>
      <c r="G537" s="3"/>
    </row>
    <row r="538" spans="5:7" ht="15.75">
      <c r="E538" s="3"/>
      <c r="F538" s="3"/>
      <c r="G538" s="3"/>
    </row>
    <row r="539" spans="5:7" ht="15.75">
      <c r="E539" s="3"/>
      <c r="F539" s="3"/>
      <c r="G539" s="3"/>
    </row>
    <row r="540" spans="5:7" ht="15.75">
      <c r="E540" s="3"/>
      <c r="F540" s="3"/>
      <c r="G540" s="3"/>
    </row>
    <row r="541" spans="5:7" ht="15.75">
      <c r="E541" s="3"/>
      <c r="F541" s="3"/>
      <c r="G541" s="3"/>
    </row>
    <row r="542" spans="5:7" ht="15.75">
      <c r="E542" s="3"/>
      <c r="F542" s="3"/>
      <c r="G542" s="3"/>
    </row>
    <row r="543" spans="5:7" ht="15.75">
      <c r="E543" s="3"/>
      <c r="F543" s="3"/>
      <c r="G543" s="3"/>
    </row>
    <row r="544" spans="5:7" ht="15.75">
      <c r="E544" s="3"/>
      <c r="F544" s="3"/>
      <c r="G544" s="3"/>
    </row>
    <row r="545" spans="5:7" ht="15.75">
      <c r="E545" s="3"/>
      <c r="F545" s="3"/>
      <c r="G545" s="3"/>
    </row>
    <row r="546" spans="5:7" ht="15.75">
      <c r="E546" s="3"/>
      <c r="F546" s="3"/>
      <c r="G546" s="3"/>
    </row>
    <row r="547" spans="5:7" ht="15.75">
      <c r="E547" s="3"/>
      <c r="F547" s="3"/>
      <c r="G547" s="3"/>
    </row>
    <row r="548" spans="5:7" ht="15.75">
      <c r="E548" s="3"/>
      <c r="F548" s="3"/>
      <c r="G548" s="3"/>
    </row>
    <row r="549" spans="5:7" ht="15.75">
      <c r="E549" s="3"/>
      <c r="F549" s="3"/>
      <c r="G549" s="3"/>
    </row>
    <row r="550" spans="5:7" ht="15.75">
      <c r="E550" s="3"/>
      <c r="F550" s="3"/>
      <c r="G550" s="3"/>
    </row>
    <row r="551" spans="5:7" ht="15.75">
      <c r="E551" s="3"/>
      <c r="F551" s="3"/>
      <c r="G551" s="3"/>
    </row>
    <row r="552" spans="5:7" ht="15.75">
      <c r="E552" s="3"/>
      <c r="F552" s="3"/>
      <c r="G552" s="3"/>
    </row>
    <row r="553" spans="5:7" ht="15.75">
      <c r="E553" s="3"/>
      <c r="F553" s="3"/>
      <c r="G553" s="3"/>
    </row>
    <row r="554" spans="5:7" ht="15.75">
      <c r="E554" s="3"/>
      <c r="F554" s="3"/>
      <c r="G554" s="3"/>
    </row>
    <row r="555" spans="5:7" ht="15.75">
      <c r="E555" s="3"/>
      <c r="F555" s="3"/>
      <c r="G555" s="3"/>
    </row>
    <row r="556" spans="5:7" ht="15.75">
      <c r="E556" s="3"/>
      <c r="F556" s="3"/>
      <c r="G556" s="3"/>
    </row>
    <row r="557" spans="5:7" ht="15.75">
      <c r="E557" s="3"/>
      <c r="F557" s="3"/>
      <c r="G557" s="3"/>
    </row>
    <row r="558" spans="5:7" ht="15.75">
      <c r="E558" s="3"/>
      <c r="F558" s="3"/>
      <c r="G558" s="3"/>
    </row>
    <row r="559" spans="5:7" ht="15.75">
      <c r="E559" s="3"/>
      <c r="F559" s="3"/>
      <c r="G559" s="3"/>
    </row>
    <row r="560" spans="5:7" ht="15.75">
      <c r="E560" s="3"/>
      <c r="F560" s="3"/>
      <c r="G560" s="3"/>
    </row>
    <row r="561" spans="5:7" ht="15.75">
      <c r="E561" s="3"/>
      <c r="F561" s="3"/>
      <c r="G561" s="3"/>
    </row>
    <row r="562" spans="5:7" ht="15.75">
      <c r="E562" s="3"/>
      <c r="F562" s="3"/>
      <c r="G562" s="3"/>
    </row>
    <row r="563" spans="5:7" ht="15.75">
      <c r="E563" s="3"/>
      <c r="F563" s="3"/>
      <c r="G563" s="3"/>
    </row>
    <row r="564" spans="5:7" ht="15.75">
      <c r="E564" s="3"/>
      <c r="F564" s="3"/>
      <c r="G564" s="3"/>
    </row>
    <row r="565" spans="5:7" ht="15.75">
      <c r="E565" s="3"/>
      <c r="F565" s="3"/>
      <c r="G565" s="3"/>
    </row>
    <row r="566" spans="5:7" ht="15.75">
      <c r="E566" s="3"/>
      <c r="F566" s="3"/>
      <c r="G566" s="3"/>
    </row>
    <row r="567" spans="5:7" ht="15.75">
      <c r="E567" s="3"/>
      <c r="F567" s="3"/>
      <c r="G567" s="3"/>
    </row>
    <row r="568" spans="5:7" ht="15.75">
      <c r="E568" s="3"/>
      <c r="F568" s="3"/>
      <c r="G568" s="3"/>
    </row>
    <row r="569" spans="5:7" ht="15.75">
      <c r="E569" s="3"/>
      <c r="F569" s="3"/>
      <c r="G569" s="3"/>
    </row>
    <row r="570" spans="5:7" ht="15.75">
      <c r="E570" s="3"/>
      <c r="F570" s="3"/>
      <c r="G570" s="3"/>
    </row>
    <row r="571" spans="5:7" ht="15.75">
      <c r="E571" s="3"/>
      <c r="F571" s="3"/>
      <c r="G571" s="3"/>
    </row>
    <row r="572" spans="5:7" ht="15.75">
      <c r="E572" s="3"/>
      <c r="F572" s="3"/>
      <c r="G572" s="3"/>
    </row>
    <row r="573" spans="5:7" ht="15.75">
      <c r="E573" s="3"/>
      <c r="F573" s="3"/>
      <c r="G573" s="3"/>
    </row>
    <row r="574" spans="5:7" ht="15.75">
      <c r="E574" s="3"/>
      <c r="F574" s="3"/>
      <c r="G574" s="3"/>
    </row>
    <row r="575" spans="5:7" ht="15.75">
      <c r="E575" s="3"/>
      <c r="F575" s="3"/>
      <c r="G575" s="3"/>
    </row>
    <row r="576" spans="5:7" ht="15.75">
      <c r="E576" s="3"/>
      <c r="F576" s="3"/>
      <c r="G576" s="3"/>
    </row>
    <row r="577" spans="5:7" ht="15.75">
      <c r="E577" s="3"/>
      <c r="F577" s="3"/>
      <c r="G577" s="3"/>
    </row>
    <row r="578" spans="5:7" ht="15.75">
      <c r="E578" s="3"/>
      <c r="F578" s="3"/>
      <c r="G578" s="3"/>
    </row>
    <row r="579" spans="5:7" ht="15.75">
      <c r="E579" s="3"/>
      <c r="F579" s="3"/>
      <c r="G579" s="3"/>
    </row>
    <row r="580" spans="5:7" ht="15.75">
      <c r="E580" s="3"/>
      <c r="F580" s="3"/>
      <c r="G580" s="3"/>
    </row>
    <row r="581" spans="5:7" ht="15.75">
      <c r="E581" s="3"/>
      <c r="F581" s="3"/>
      <c r="G581" s="3"/>
    </row>
    <row r="582" spans="5:7" ht="15.75">
      <c r="E582" s="3"/>
      <c r="F582" s="3"/>
      <c r="G582" s="3"/>
    </row>
    <row r="583" spans="5:7" ht="15.75">
      <c r="E583" s="3"/>
      <c r="F583" s="3"/>
      <c r="G583" s="3"/>
    </row>
    <row r="584" spans="5:7" ht="15.75">
      <c r="E584" s="3"/>
      <c r="F584" s="3"/>
      <c r="G584" s="3"/>
    </row>
    <row r="585" spans="5:7" ht="15.75">
      <c r="E585" s="3"/>
      <c r="F585" s="3"/>
      <c r="G585" s="3"/>
    </row>
    <row r="586" spans="5:7" ht="15.75">
      <c r="E586" s="3"/>
      <c r="F586" s="3"/>
      <c r="G586" s="3"/>
    </row>
    <row r="587" spans="5:7" ht="15.75">
      <c r="E587" s="3"/>
      <c r="F587" s="3"/>
      <c r="G587" s="3"/>
    </row>
    <row r="588" spans="5:7" ht="15.75">
      <c r="E588" s="3"/>
      <c r="F588" s="3"/>
      <c r="G588" s="3"/>
    </row>
    <row r="589" spans="5:7" ht="15.75">
      <c r="E589" s="3"/>
      <c r="F589" s="3"/>
      <c r="G589" s="3"/>
    </row>
    <row r="590" spans="5:7" ht="15.75">
      <c r="E590" s="3"/>
      <c r="F590" s="3"/>
      <c r="G590" s="3"/>
    </row>
    <row r="591" spans="5:7" ht="15.75">
      <c r="E591" s="3"/>
      <c r="F591" s="3"/>
      <c r="G591" s="3"/>
    </row>
    <row r="592" spans="5:7" ht="15.75">
      <c r="E592" s="3"/>
      <c r="F592" s="3"/>
      <c r="G592" s="3"/>
    </row>
    <row r="593" spans="5:7" ht="15.75">
      <c r="E593" s="3"/>
      <c r="F593" s="3"/>
      <c r="G593" s="3"/>
    </row>
    <row r="594" spans="5:7" ht="15.75">
      <c r="E594" s="3"/>
      <c r="F594" s="3"/>
      <c r="G594" s="3"/>
    </row>
    <row r="595" spans="5:7" ht="15.75">
      <c r="E595" s="3"/>
      <c r="F595" s="3"/>
      <c r="G595" s="3"/>
    </row>
    <row r="596" spans="5:7" ht="15.75">
      <c r="E596" s="3"/>
      <c r="F596" s="3"/>
      <c r="G596" s="3"/>
    </row>
    <row r="597" spans="5:7" ht="15.75">
      <c r="E597" s="3"/>
      <c r="F597" s="3"/>
      <c r="G597" s="3"/>
    </row>
    <row r="598" spans="5:7" ht="15.75">
      <c r="E598" s="3"/>
      <c r="F598" s="3"/>
      <c r="G598" s="3"/>
    </row>
    <row r="599" spans="5:7" ht="15.75">
      <c r="E599" s="3"/>
      <c r="F599" s="3"/>
      <c r="G599" s="3"/>
    </row>
    <row r="600" spans="5:7" ht="15.75">
      <c r="E600" s="3"/>
      <c r="F600" s="3"/>
      <c r="G600" s="3"/>
    </row>
    <row r="601" spans="5:7" ht="15.75">
      <c r="E601" s="3"/>
      <c r="F601" s="3"/>
      <c r="G601" s="3"/>
    </row>
    <row r="602" spans="5:7" ht="15.75">
      <c r="E602" s="3"/>
      <c r="F602" s="3"/>
      <c r="G602" s="3"/>
    </row>
    <row r="603" spans="5:7" ht="15.75">
      <c r="E603" s="3"/>
      <c r="F603" s="3"/>
      <c r="G603" s="3"/>
    </row>
    <row r="604" spans="5:7" ht="15.75">
      <c r="E604" s="3"/>
      <c r="F604" s="3"/>
      <c r="G604" s="3"/>
    </row>
    <row r="605" spans="5:7" ht="15.75">
      <c r="E605" s="3"/>
      <c r="F605" s="3"/>
      <c r="G605" s="3"/>
    </row>
    <row r="606" spans="5:7" ht="15.75">
      <c r="E606" s="3"/>
      <c r="F606" s="3"/>
      <c r="G606" s="3"/>
    </row>
    <row r="607" spans="5:7" ht="15.75">
      <c r="E607" s="3"/>
      <c r="F607" s="3"/>
      <c r="G607" s="3"/>
    </row>
    <row r="608" spans="5:7" ht="15.75">
      <c r="E608" s="3"/>
      <c r="F608" s="3"/>
      <c r="G608" s="3"/>
    </row>
    <row r="609" spans="5:7" ht="15.75">
      <c r="E609" s="3"/>
      <c r="F609" s="3"/>
      <c r="G609" s="3"/>
    </row>
    <row r="610" spans="5:7" ht="15.75">
      <c r="E610" s="3"/>
      <c r="F610" s="3"/>
      <c r="G610" s="3"/>
    </row>
    <row r="611" spans="5:7" ht="15.75">
      <c r="E611" s="3"/>
      <c r="F611" s="3"/>
      <c r="G611" s="3"/>
    </row>
    <row r="612" spans="5:7" ht="15.75">
      <c r="E612" s="3"/>
      <c r="F612" s="3"/>
      <c r="G612" s="3"/>
    </row>
    <row r="613" spans="5:7" ht="15.75">
      <c r="E613" s="3"/>
      <c r="F613" s="3"/>
      <c r="G613" s="3"/>
    </row>
    <row r="614" spans="5:7" ht="15.75">
      <c r="E614" s="3"/>
      <c r="F614" s="3"/>
      <c r="G614" s="3"/>
    </row>
    <row r="615" spans="5:7" ht="15.75">
      <c r="E615" s="3"/>
      <c r="F615" s="3"/>
      <c r="G615" s="3"/>
    </row>
    <row r="616" spans="5:7" ht="15.75">
      <c r="E616" s="3"/>
      <c r="F616" s="3"/>
      <c r="G616" s="3"/>
    </row>
    <row r="617" spans="5:7" ht="15.75">
      <c r="E617" s="3"/>
      <c r="F617" s="3"/>
      <c r="G617" s="3"/>
    </row>
    <row r="618" spans="5:7" ht="15.75">
      <c r="E618" s="3"/>
      <c r="F618" s="3"/>
      <c r="G618" s="3"/>
    </row>
    <row r="619" spans="5:7" ht="15.75">
      <c r="E619" s="3"/>
      <c r="F619" s="3"/>
      <c r="G619" s="3"/>
    </row>
    <row r="620" spans="5:7" ht="15.75">
      <c r="E620" s="3"/>
      <c r="F620" s="3"/>
      <c r="G620" s="3"/>
    </row>
    <row r="621" spans="5:7" ht="15.75">
      <c r="E621" s="3"/>
      <c r="F621" s="3"/>
      <c r="G621" s="3"/>
    </row>
    <row r="622" spans="5:7" ht="15.75">
      <c r="E622" s="3"/>
      <c r="F622" s="3"/>
      <c r="G622" s="3"/>
    </row>
    <row r="623" spans="5:7" ht="15.75">
      <c r="E623" s="3"/>
      <c r="F623" s="3"/>
      <c r="G623" s="3"/>
    </row>
    <row r="624" spans="5:7" ht="15.75">
      <c r="E624" s="3"/>
      <c r="F624" s="3"/>
      <c r="G624" s="3"/>
    </row>
    <row r="625" spans="5:7" ht="15.75">
      <c r="E625" s="3"/>
      <c r="F625" s="3"/>
      <c r="G625" s="3"/>
    </row>
    <row r="626" spans="5:7" ht="15.75">
      <c r="E626" s="3"/>
      <c r="F626" s="3"/>
      <c r="G626" s="3"/>
    </row>
    <row r="627" spans="5:7" ht="15.75">
      <c r="E627" s="3"/>
      <c r="F627" s="3"/>
      <c r="G627" s="3"/>
    </row>
    <row r="628" spans="5:7" ht="15.75">
      <c r="E628" s="3"/>
      <c r="F628" s="3"/>
      <c r="G628" s="3"/>
    </row>
    <row r="629" spans="5:7" ht="15.75">
      <c r="E629" s="3"/>
      <c r="F629" s="3"/>
      <c r="G629" s="3"/>
    </row>
    <row r="630" spans="5:7" ht="15.75">
      <c r="E630" s="3"/>
      <c r="F630" s="3"/>
      <c r="G630" s="3"/>
    </row>
    <row r="631" spans="5:7" ht="15.75">
      <c r="E631" s="3"/>
      <c r="F631" s="3"/>
      <c r="G631" s="3"/>
    </row>
    <row r="632" spans="5:7" ht="15.75">
      <c r="E632" s="3"/>
      <c r="F632" s="3"/>
      <c r="G632" s="3"/>
    </row>
    <row r="633" spans="5:7" ht="15.75">
      <c r="E633" s="3"/>
      <c r="F633" s="3"/>
      <c r="G633" s="3"/>
    </row>
    <row r="634" spans="5:7" ht="15.75">
      <c r="E634" s="3"/>
      <c r="F634" s="3"/>
      <c r="G634" s="3"/>
    </row>
    <row r="635" spans="5:7" ht="15.75">
      <c r="E635" s="3"/>
      <c r="F635" s="3"/>
      <c r="G635" s="3"/>
    </row>
    <row r="636" spans="5:7" ht="15.75">
      <c r="E636" s="3"/>
      <c r="F636" s="3"/>
      <c r="G636" s="3"/>
    </row>
    <row r="637" spans="5:7" ht="15.75">
      <c r="E637" s="3"/>
      <c r="F637" s="3"/>
      <c r="G637" s="3"/>
    </row>
    <row r="638" spans="5:7" ht="15.75">
      <c r="E638" s="3"/>
      <c r="F638" s="3"/>
      <c r="G638" s="3"/>
    </row>
    <row r="639" spans="5:7" ht="15.75">
      <c r="E639" s="3"/>
      <c r="F639" s="3"/>
      <c r="G639" s="3"/>
    </row>
    <row r="640" spans="5:7" ht="15.75">
      <c r="E640" s="3"/>
      <c r="F640" s="3"/>
      <c r="G640" s="3"/>
    </row>
    <row r="641" spans="5:7" ht="15.75">
      <c r="E641" s="3"/>
      <c r="F641" s="3"/>
      <c r="G641" s="3"/>
    </row>
    <row r="642" spans="5:7" ht="15.75">
      <c r="E642" s="3"/>
      <c r="F642" s="3"/>
      <c r="G642" s="3"/>
    </row>
    <row r="643" spans="5:7" ht="15.75">
      <c r="E643" s="3"/>
      <c r="F643" s="3"/>
      <c r="G643" s="3"/>
    </row>
    <row r="644" spans="5:7" ht="15.75">
      <c r="E644" s="3"/>
      <c r="F644" s="3"/>
      <c r="G644" s="3"/>
    </row>
    <row r="645" spans="5:7" ht="15.75">
      <c r="E645" s="3"/>
      <c r="F645" s="3"/>
      <c r="G645" s="3"/>
    </row>
    <row r="646" spans="5:7" ht="15.75">
      <c r="E646" s="3"/>
      <c r="F646" s="3"/>
      <c r="G646" s="3"/>
    </row>
    <row r="647" spans="5:7" ht="15.75">
      <c r="E647" s="3"/>
      <c r="F647" s="3"/>
      <c r="G647" s="3"/>
    </row>
    <row r="648" spans="5:7" ht="15.75">
      <c r="E648" s="3"/>
      <c r="F648" s="3"/>
      <c r="G648" s="3"/>
    </row>
    <row r="649" spans="5:7" ht="15.75">
      <c r="E649" s="3"/>
      <c r="F649" s="3"/>
      <c r="G649" s="3"/>
    </row>
    <row r="650" spans="5:7" ht="15.75">
      <c r="E650" s="3"/>
      <c r="F650" s="3"/>
      <c r="G650" s="3"/>
    </row>
    <row r="651" spans="5:7" ht="15.75">
      <c r="E651" s="3"/>
      <c r="F651" s="3"/>
      <c r="G651" s="3"/>
    </row>
    <row r="652" spans="5:7" ht="15.75">
      <c r="E652" s="3"/>
      <c r="F652" s="3"/>
      <c r="G652" s="3"/>
    </row>
    <row r="653" spans="5:7" ht="15.75">
      <c r="E653" s="3"/>
      <c r="F653" s="3"/>
      <c r="G653" s="3"/>
    </row>
    <row r="654" spans="5:7" ht="15.75">
      <c r="E654" s="3"/>
      <c r="F654" s="3"/>
      <c r="G654" s="3"/>
    </row>
    <row r="655" spans="5:7" ht="15.75">
      <c r="E655" s="3"/>
      <c r="F655" s="3"/>
      <c r="G655" s="3"/>
    </row>
    <row r="656" spans="5:7" ht="15.75">
      <c r="E656" s="3"/>
      <c r="F656" s="3"/>
      <c r="G656" s="3"/>
    </row>
    <row r="657" spans="5:7" ht="15.75">
      <c r="E657" s="3"/>
      <c r="F657" s="3"/>
      <c r="G657" s="3"/>
    </row>
    <row r="658" spans="5:7" ht="15.75">
      <c r="E658" s="3"/>
      <c r="F658" s="3"/>
      <c r="G658" s="3"/>
    </row>
    <row r="659" spans="5:7" ht="15.75">
      <c r="E659" s="3"/>
      <c r="F659" s="3"/>
      <c r="G659" s="3"/>
    </row>
    <row r="660" spans="5:7" ht="15.75">
      <c r="E660" s="3"/>
      <c r="F660" s="3"/>
      <c r="G660" s="3"/>
    </row>
    <row r="661" spans="5:7" ht="15.75">
      <c r="E661" s="3"/>
      <c r="F661" s="3"/>
      <c r="G661" s="3"/>
    </row>
    <row r="662" spans="5:7" ht="15.75">
      <c r="E662" s="3"/>
      <c r="F662" s="3"/>
      <c r="G662" s="3"/>
    </row>
    <row r="663" spans="5:7" ht="15.75">
      <c r="E663" s="3"/>
      <c r="F663" s="3"/>
      <c r="G663" s="3"/>
    </row>
    <row r="664" spans="5:7" ht="15.75">
      <c r="E664" s="3"/>
      <c r="F664" s="3"/>
      <c r="G664" s="3"/>
    </row>
    <row r="665" spans="5:7" ht="15.75">
      <c r="E665" s="3"/>
      <c r="F665" s="3"/>
      <c r="G665" s="3"/>
    </row>
    <row r="666" spans="5:7" ht="15.75">
      <c r="E666" s="3"/>
      <c r="F666" s="3"/>
      <c r="G666" s="3"/>
    </row>
    <row r="667" spans="5:7" ht="15.75">
      <c r="E667" s="3"/>
      <c r="F667" s="3"/>
      <c r="G667" s="3"/>
    </row>
    <row r="668" spans="5:7" ht="15.75">
      <c r="E668" s="3"/>
      <c r="F668" s="3"/>
      <c r="G668" s="3"/>
    </row>
    <row r="669" spans="5:7" ht="15.75">
      <c r="E669" s="3"/>
      <c r="F669" s="3"/>
      <c r="G669" s="3"/>
    </row>
    <row r="670" spans="5:7" ht="15.75">
      <c r="E670" s="3"/>
      <c r="F670" s="3"/>
      <c r="G670" s="3"/>
    </row>
    <row r="671" spans="5:7" ht="15.75">
      <c r="E671" s="3"/>
      <c r="F671" s="3"/>
      <c r="G671" s="3"/>
    </row>
    <row r="672" spans="5:7" ht="15.75">
      <c r="E672" s="3"/>
      <c r="F672" s="3"/>
      <c r="G672" s="3"/>
    </row>
    <row r="673" spans="5:7" ht="15.75">
      <c r="E673" s="3"/>
      <c r="F673" s="3"/>
      <c r="G673" s="3"/>
    </row>
    <row r="674" spans="5:7" ht="15.75">
      <c r="E674" s="3"/>
      <c r="F674" s="3"/>
      <c r="G674" s="3"/>
    </row>
    <row r="675" spans="5:7" ht="15.75">
      <c r="E675" s="3"/>
      <c r="F675" s="3"/>
      <c r="G675" s="3"/>
    </row>
    <row r="676" spans="5:7" ht="15.75">
      <c r="E676" s="3"/>
      <c r="F676" s="3"/>
      <c r="G676" s="3"/>
    </row>
    <row r="677" spans="5:7" ht="15.75">
      <c r="E677" s="3"/>
      <c r="F677" s="3"/>
      <c r="G677" s="3"/>
    </row>
    <row r="678" spans="5:7" ht="15.75">
      <c r="E678" s="3"/>
      <c r="F678" s="3"/>
      <c r="G678" s="3"/>
    </row>
    <row r="679" spans="5:7" ht="15.75">
      <c r="E679" s="3"/>
      <c r="F679" s="3"/>
      <c r="G679" s="3"/>
    </row>
    <row r="680" spans="5:7" ht="15.75">
      <c r="E680" s="3"/>
      <c r="F680" s="3"/>
      <c r="G680" s="3"/>
    </row>
    <row r="681" spans="5:7" ht="15.75">
      <c r="E681" s="3"/>
      <c r="F681" s="3"/>
      <c r="G681" s="3"/>
    </row>
    <row r="682" spans="5:7" ht="15.75">
      <c r="E682" s="3"/>
      <c r="F682" s="3"/>
      <c r="G682" s="3"/>
    </row>
    <row r="683" spans="5:7" ht="15.75">
      <c r="E683" s="3"/>
      <c r="F683" s="3"/>
      <c r="G683" s="3"/>
    </row>
    <row r="684" spans="5:7" ht="15.75">
      <c r="E684" s="3"/>
      <c r="F684" s="3"/>
      <c r="G684" s="3"/>
    </row>
    <row r="685" spans="5:7" ht="15.75">
      <c r="E685" s="3"/>
      <c r="F685" s="3"/>
      <c r="G685" s="3"/>
    </row>
    <row r="686" spans="5:7" ht="15.75">
      <c r="E686" s="3"/>
      <c r="F686" s="3"/>
      <c r="G686" s="3"/>
    </row>
    <row r="687" spans="5:7" ht="15.75">
      <c r="E687" s="3"/>
      <c r="F687" s="3"/>
      <c r="G687" s="3"/>
    </row>
    <row r="688" spans="5:7" ht="15.75">
      <c r="E688" s="3"/>
      <c r="F688" s="3"/>
      <c r="G688" s="3"/>
    </row>
    <row r="689" spans="5:7" ht="15.75">
      <c r="E689" s="3"/>
      <c r="F689" s="3"/>
      <c r="G689" s="3"/>
    </row>
    <row r="690" spans="5:7" ht="15.75">
      <c r="E690" s="3"/>
      <c r="F690" s="3"/>
      <c r="G690" s="3"/>
    </row>
    <row r="691" spans="5:7" ht="15.75">
      <c r="E691" s="3"/>
      <c r="F691" s="3"/>
      <c r="G691" s="3"/>
    </row>
    <row r="692" spans="5:7" ht="15.75">
      <c r="E692" s="3"/>
      <c r="F692" s="3"/>
      <c r="G692" s="3"/>
    </row>
    <row r="693" spans="5:7" ht="15.75">
      <c r="E693" s="3"/>
      <c r="F693" s="3"/>
      <c r="G693" s="3"/>
    </row>
    <row r="694" spans="5:7" ht="15.75">
      <c r="E694" s="3"/>
      <c r="F694" s="3"/>
      <c r="G694" s="3"/>
    </row>
    <row r="695" spans="5:7" ht="15.75">
      <c r="E695" s="3"/>
      <c r="F695" s="3"/>
      <c r="G695" s="3"/>
    </row>
    <row r="696" spans="5:7" ht="15.75">
      <c r="E696" s="3"/>
      <c r="F696" s="3"/>
      <c r="G696" s="3"/>
    </row>
    <row r="697" spans="5:7" ht="15.75">
      <c r="E697" s="3"/>
      <c r="F697" s="3"/>
      <c r="G697" s="3"/>
    </row>
    <row r="698" spans="5:7" ht="15.75">
      <c r="E698" s="3"/>
      <c r="F698" s="3"/>
      <c r="G698" s="3"/>
    </row>
    <row r="699" spans="5:7" ht="15.75">
      <c r="E699" s="3"/>
      <c r="F699" s="3"/>
      <c r="G699" s="3"/>
    </row>
    <row r="700" spans="5:7" ht="15.75">
      <c r="E700" s="3"/>
      <c r="F700" s="3"/>
      <c r="G700" s="3"/>
    </row>
    <row r="701" spans="5:7" ht="15.75">
      <c r="E701" s="3"/>
      <c r="F701" s="3"/>
      <c r="G701" s="3"/>
    </row>
    <row r="702" spans="5:7" ht="15.75">
      <c r="E702" s="3"/>
      <c r="F702" s="3"/>
      <c r="G702" s="3"/>
    </row>
    <row r="703" spans="5:7" ht="15.75">
      <c r="E703" s="3"/>
      <c r="F703" s="3"/>
      <c r="G703" s="3"/>
    </row>
    <row r="704" spans="5:7" ht="15.75">
      <c r="E704" s="3"/>
      <c r="F704" s="3"/>
      <c r="G704" s="3"/>
    </row>
    <row r="705" spans="5:7" ht="15.75">
      <c r="E705" s="3"/>
      <c r="F705" s="3"/>
      <c r="G705" s="3"/>
    </row>
    <row r="706" spans="5:7" ht="15.75">
      <c r="E706" s="3"/>
      <c r="F706" s="3"/>
      <c r="G706" s="3"/>
    </row>
    <row r="707" spans="5:7" ht="15.75">
      <c r="E707" s="3"/>
      <c r="F707" s="3"/>
      <c r="G707" s="3"/>
    </row>
    <row r="708" spans="5:7" ht="15.75">
      <c r="E708" s="3"/>
      <c r="F708" s="3"/>
      <c r="G708" s="3"/>
    </row>
    <row r="709" spans="5:7" ht="15.75">
      <c r="E709" s="3"/>
      <c r="F709" s="3"/>
      <c r="G709" s="3"/>
    </row>
    <row r="710" spans="5:7" ht="15.75">
      <c r="E710" s="3"/>
      <c r="F710" s="3"/>
      <c r="G710" s="3"/>
    </row>
    <row r="711" spans="5:7" ht="15.75">
      <c r="E711" s="3"/>
      <c r="F711" s="3"/>
      <c r="G711" s="3"/>
    </row>
    <row r="712" spans="5:7" ht="15.75">
      <c r="E712" s="3"/>
      <c r="F712" s="3"/>
      <c r="G712" s="3"/>
    </row>
    <row r="713" spans="5:7" ht="15.75">
      <c r="E713" s="3"/>
      <c r="F713" s="3"/>
      <c r="G713" s="3"/>
    </row>
    <row r="714" spans="5:7" ht="15.75">
      <c r="E714" s="3"/>
      <c r="F714" s="3"/>
      <c r="G714" s="3"/>
    </row>
    <row r="715" spans="5:7" ht="15.75">
      <c r="E715" s="3"/>
      <c r="F715" s="3"/>
      <c r="G715" s="3"/>
    </row>
    <row r="716" spans="5:7" ht="15.75">
      <c r="E716" s="3"/>
      <c r="F716" s="3"/>
      <c r="G716" s="3"/>
    </row>
    <row r="717" spans="5:7" ht="15.75">
      <c r="E717" s="3"/>
      <c r="F717" s="3"/>
      <c r="G717" s="3"/>
    </row>
    <row r="718" spans="5:7" ht="15.75">
      <c r="E718" s="3"/>
      <c r="F718" s="3"/>
      <c r="G718" s="3"/>
    </row>
    <row r="719" spans="5:7" ht="15.75">
      <c r="E719" s="3"/>
      <c r="F719" s="3"/>
      <c r="G719" s="3"/>
    </row>
    <row r="720" spans="5:7" ht="15.75">
      <c r="E720" s="3"/>
      <c r="F720" s="3"/>
      <c r="G720" s="3"/>
    </row>
    <row r="721" spans="5:7" ht="15.75">
      <c r="E721" s="3"/>
      <c r="F721" s="3"/>
      <c r="G721" s="3"/>
    </row>
    <row r="722" spans="5:7" ht="15.75">
      <c r="E722" s="3"/>
      <c r="F722" s="3"/>
      <c r="G722" s="3"/>
    </row>
    <row r="723" spans="5:7" ht="15.75">
      <c r="E723" s="3"/>
      <c r="F723" s="3"/>
      <c r="G723" s="3"/>
    </row>
    <row r="724" spans="5:7" ht="15.75">
      <c r="E724" s="3"/>
      <c r="F724" s="3"/>
      <c r="G724" s="3"/>
    </row>
    <row r="725" spans="5:7" ht="15.75">
      <c r="E725" s="3"/>
      <c r="F725" s="3"/>
      <c r="G725" s="3"/>
    </row>
    <row r="726" spans="5:7" ht="15.75">
      <c r="E726" s="3"/>
      <c r="F726" s="3"/>
      <c r="G726" s="3"/>
    </row>
    <row r="727" spans="5:7" ht="15.75">
      <c r="E727" s="3"/>
      <c r="F727" s="3"/>
      <c r="G727" s="3"/>
    </row>
    <row r="728" spans="5:7" ht="15.75">
      <c r="E728" s="3"/>
      <c r="F728" s="3"/>
      <c r="G728" s="3"/>
    </row>
    <row r="729" spans="5:7" ht="15.75">
      <c r="E729" s="3"/>
      <c r="F729" s="3"/>
      <c r="G729" s="3"/>
    </row>
    <row r="730" spans="5:7" ht="15.75">
      <c r="E730" s="3"/>
      <c r="F730" s="3"/>
      <c r="G730" s="3"/>
    </row>
    <row r="731" spans="5:7" ht="15.75">
      <c r="E731" s="3"/>
      <c r="F731" s="3"/>
      <c r="G731" s="3"/>
    </row>
    <row r="732" spans="5:7" ht="15.75">
      <c r="E732" s="3"/>
      <c r="F732" s="3"/>
      <c r="G732" s="3"/>
    </row>
    <row r="733" spans="5:7" ht="15.75">
      <c r="E733" s="3"/>
      <c r="F733" s="3"/>
      <c r="G733" s="3"/>
    </row>
    <row r="734" spans="5:7" ht="15.75">
      <c r="E734" s="3"/>
      <c r="F734" s="3"/>
      <c r="G734" s="3"/>
    </row>
    <row r="735" spans="5:7" ht="15.75">
      <c r="E735" s="3"/>
      <c r="F735" s="3"/>
      <c r="G735" s="3"/>
    </row>
    <row r="736" spans="5:7" ht="15.75">
      <c r="E736" s="3"/>
      <c r="F736" s="3"/>
      <c r="G736" s="3"/>
    </row>
    <row r="737" spans="5:7" ht="15.75">
      <c r="E737" s="3"/>
      <c r="F737" s="3"/>
      <c r="G737" s="3"/>
    </row>
    <row r="738" spans="5:7" ht="15.75">
      <c r="E738" s="3"/>
      <c r="F738" s="3"/>
      <c r="G738" s="3"/>
    </row>
    <row r="739" spans="5:7" ht="15.75">
      <c r="E739" s="3"/>
      <c r="F739" s="3"/>
      <c r="G739" s="3"/>
    </row>
    <row r="740" spans="5:7" ht="15.75">
      <c r="E740" s="3"/>
      <c r="F740" s="3"/>
      <c r="G740" s="3"/>
    </row>
    <row r="741" spans="5:7" ht="15.75">
      <c r="E741" s="3"/>
      <c r="F741" s="3"/>
      <c r="G741" s="3"/>
    </row>
    <row r="742" spans="5:7" ht="15.75">
      <c r="E742" s="3"/>
      <c r="F742" s="3"/>
      <c r="G742" s="3"/>
    </row>
    <row r="743" spans="5:7" ht="15.75">
      <c r="E743" s="3"/>
      <c r="F743" s="3"/>
      <c r="G743" s="3"/>
    </row>
    <row r="744" spans="5:7" ht="15.75">
      <c r="E744" s="3"/>
      <c r="F744" s="3"/>
      <c r="G744" s="3"/>
    </row>
    <row r="745" spans="5:7" ht="15.75">
      <c r="E745" s="3"/>
      <c r="F745" s="3"/>
      <c r="G745" s="3"/>
    </row>
    <row r="746" spans="5:7" ht="15.75">
      <c r="E746" s="3"/>
      <c r="F746" s="3"/>
      <c r="G746" s="3"/>
    </row>
    <row r="747" spans="5:7" ht="15.75">
      <c r="E747" s="3"/>
      <c r="F747" s="3"/>
      <c r="G747" s="3"/>
    </row>
    <row r="748" spans="5:7" ht="15.75">
      <c r="E748" s="3"/>
      <c r="F748" s="3"/>
      <c r="G748" s="3"/>
    </row>
    <row r="749" spans="5:7" ht="15.75">
      <c r="E749" s="3"/>
      <c r="F749" s="3"/>
      <c r="G749" s="3"/>
    </row>
    <row r="750" spans="5:7" ht="15.75">
      <c r="E750" s="3"/>
      <c r="F750" s="3"/>
      <c r="G750" s="3"/>
    </row>
    <row r="751" spans="5:7" ht="15.75">
      <c r="E751" s="3"/>
      <c r="F751" s="3"/>
      <c r="G751" s="3"/>
    </row>
    <row r="752" spans="5:7" ht="15.75">
      <c r="E752" s="3"/>
      <c r="F752" s="3"/>
      <c r="G752" s="3"/>
    </row>
    <row r="753" spans="5:7" ht="15.75">
      <c r="E753" s="3"/>
      <c r="F753" s="3"/>
      <c r="G753" s="3"/>
    </row>
    <row r="754" spans="5:7" ht="15.75">
      <c r="E754" s="3"/>
      <c r="F754" s="3"/>
      <c r="G754" s="3"/>
    </row>
    <row r="755" spans="5:7" ht="15.75">
      <c r="E755" s="3"/>
      <c r="F755" s="3"/>
      <c r="G755" s="3"/>
    </row>
    <row r="756" spans="5:7" ht="15.75">
      <c r="E756" s="3"/>
      <c r="F756" s="3"/>
      <c r="G756" s="3"/>
    </row>
    <row r="757" spans="5:7" ht="15.75">
      <c r="E757" s="3"/>
      <c r="F757" s="3"/>
      <c r="G757" s="3"/>
    </row>
    <row r="758" spans="5:7" ht="15.75">
      <c r="E758" s="3"/>
      <c r="F758" s="3"/>
      <c r="G758" s="3"/>
    </row>
    <row r="759" spans="5:7" ht="15.75">
      <c r="E759" s="3"/>
      <c r="F759" s="3"/>
      <c r="G759" s="3"/>
    </row>
    <row r="760" spans="5:7" ht="15.75">
      <c r="E760" s="3"/>
      <c r="F760" s="3"/>
      <c r="G760" s="3"/>
    </row>
    <row r="761" spans="5:7" ht="15.75">
      <c r="E761" s="3"/>
      <c r="F761" s="3"/>
      <c r="G761" s="3"/>
    </row>
    <row r="762" spans="5:7" ht="15.75">
      <c r="E762" s="3"/>
      <c r="F762" s="3"/>
      <c r="G762" s="3"/>
    </row>
    <row r="763" spans="5:7" ht="15.75">
      <c r="E763" s="3"/>
      <c r="F763" s="3"/>
      <c r="G763" s="3"/>
    </row>
    <row r="764" spans="5:7" ht="15.75">
      <c r="E764" s="3"/>
      <c r="F764" s="3"/>
      <c r="G764" s="3"/>
    </row>
    <row r="765" spans="5:7" ht="15.75">
      <c r="E765" s="3"/>
      <c r="F765" s="3"/>
      <c r="G765" s="3"/>
    </row>
    <row r="766" spans="5:7" ht="15.75">
      <c r="E766" s="3"/>
      <c r="F766" s="3"/>
      <c r="G766" s="3"/>
    </row>
    <row r="767" spans="5:7" ht="15.75">
      <c r="E767" s="3"/>
      <c r="F767" s="3"/>
      <c r="G767" s="3"/>
    </row>
    <row r="768" spans="5:7" ht="15.75">
      <c r="E768" s="3"/>
      <c r="F768" s="3"/>
      <c r="G768" s="3"/>
    </row>
    <row r="769" spans="5:7" ht="15.75">
      <c r="E769" s="3"/>
      <c r="F769" s="3"/>
      <c r="G769" s="3"/>
    </row>
    <row r="770" spans="5:7" ht="15.75">
      <c r="E770" s="3"/>
      <c r="F770" s="3"/>
      <c r="G770" s="3"/>
    </row>
    <row r="771" spans="5:7" ht="15.75">
      <c r="E771" s="3"/>
      <c r="F771" s="3"/>
      <c r="G771" s="3"/>
    </row>
    <row r="772" spans="5:7" ht="15.75">
      <c r="E772" s="3"/>
      <c r="F772" s="3"/>
      <c r="G772" s="3"/>
    </row>
    <row r="773" spans="5:7" ht="15.75">
      <c r="E773" s="3"/>
      <c r="F773" s="3"/>
      <c r="G773" s="3"/>
    </row>
    <row r="774" spans="5:7" ht="15.75">
      <c r="E774" s="3"/>
      <c r="F774" s="3"/>
      <c r="G774" s="3"/>
    </row>
    <row r="775" spans="5:7" ht="15.75">
      <c r="E775" s="3"/>
      <c r="F775" s="3"/>
      <c r="G775" s="3"/>
    </row>
    <row r="776" spans="5:7" ht="15.75">
      <c r="E776" s="3"/>
      <c r="F776" s="3"/>
      <c r="G776" s="3"/>
    </row>
    <row r="777" spans="5:7" ht="15.75">
      <c r="E777" s="3"/>
      <c r="F777" s="3"/>
      <c r="G777" s="3"/>
    </row>
    <row r="778" spans="5:7" ht="15.75">
      <c r="E778" s="3"/>
      <c r="F778" s="3"/>
      <c r="G778" s="3"/>
    </row>
    <row r="779" spans="5:7" ht="15.75">
      <c r="E779" s="3"/>
      <c r="F779" s="3"/>
      <c r="G779" s="3"/>
    </row>
    <row r="780" spans="5:7" ht="15.75">
      <c r="E780" s="3"/>
      <c r="F780" s="3"/>
      <c r="G780" s="3"/>
    </row>
    <row r="781" spans="5:7" ht="15.75">
      <c r="E781" s="3"/>
      <c r="F781" s="3"/>
      <c r="G781" s="3"/>
    </row>
    <row r="782" spans="5:7" ht="15.75">
      <c r="E782" s="3"/>
      <c r="F782" s="3"/>
      <c r="G782" s="3"/>
    </row>
    <row r="783" spans="5:7" ht="15.75">
      <c r="E783" s="3"/>
      <c r="F783" s="3"/>
      <c r="G783" s="3"/>
    </row>
    <row r="784" spans="5:7" ht="15.75">
      <c r="E784" s="3"/>
      <c r="F784" s="3"/>
      <c r="G784" s="3"/>
    </row>
    <row r="785" spans="5:7" ht="15.75">
      <c r="E785" s="3"/>
      <c r="F785" s="3"/>
      <c r="G785" s="3"/>
    </row>
    <row r="786" spans="5:7" ht="15.75">
      <c r="E786" s="3"/>
      <c r="F786" s="3"/>
      <c r="G786" s="3"/>
    </row>
    <row r="787" spans="5:7" ht="15.75">
      <c r="E787" s="3"/>
      <c r="F787" s="3"/>
      <c r="G787" s="3"/>
    </row>
    <row r="788" spans="5:7" ht="15.75">
      <c r="E788" s="3"/>
      <c r="F788" s="3"/>
      <c r="G788" s="3"/>
    </row>
    <row r="789" spans="5:7" ht="15.75">
      <c r="E789" s="3"/>
      <c r="F789" s="3"/>
      <c r="G789" s="3"/>
    </row>
    <row r="790" spans="5:7" ht="15.75">
      <c r="E790" s="3"/>
      <c r="F790" s="3"/>
      <c r="G790" s="3"/>
    </row>
    <row r="791" spans="5:7" ht="15.75">
      <c r="E791" s="3"/>
      <c r="F791" s="3"/>
      <c r="G791" s="3"/>
    </row>
    <row r="792" spans="5:7" ht="15.75">
      <c r="E792" s="3"/>
      <c r="F792" s="3"/>
      <c r="G792" s="3"/>
    </row>
    <row r="793" spans="5:7" ht="15.75">
      <c r="E793" s="3"/>
      <c r="F793" s="3"/>
      <c r="G793" s="3"/>
    </row>
    <row r="794" spans="5:7" ht="15.75">
      <c r="E794" s="3"/>
      <c r="F794" s="3"/>
      <c r="G794" s="3"/>
    </row>
    <row r="795" spans="5:7" ht="15.75">
      <c r="E795" s="3"/>
      <c r="F795" s="3"/>
      <c r="G795" s="3"/>
    </row>
    <row r="796" spans="5:7" ht="15.75">
      <c r="E796" s="3"/>
      <c r="F796" s="3"/>
      <c r="G796" s="3"/>
    </row>
    <row r="797" spans="5:7" ht="15.75">
      <c r="E797" s="3"/>
      <c r="F797" s="3"/>
      <c r="G797" s="3"/>
    </row>
    <row r="798" spans="5:7" ht="15.75">
      <c r="E798" s="3"/>
      <c r="F798" s="3"/>
      <c r="G798" s="3"/>
    </row>
    <row r="799" spans="5:7" ht="15.75">
      <c r="E799" s="3"/>
      <c r="F799" s="3"/>
      <c r="G799" s="3"/>
    </row>
    <row r="800" spans="5:7" ht="15.75">
      <c r="E800" s="3"/>
      <c r="F800" s="3"/>
      <c r="G800" s="3"/>
    </row>
    <row r="801" spans="5:7" ht="15.75">
      <c r="E801" s="3"/>
      <c r="F801" s="3"/>
      <c r="G801" s="3"/>
    </row>
    <row r="802" spans="5:7" ht="15.75">
      <c r="E802" s="3"/>
      <c r="F802" s="3"/>
      <c r="G802" s="3"/>
    </row>
    <row r="803" spans="5:7" ht="15.75">
      <c r="E803" s="3"/>
      <c r="F803" s="3"/>
      <c r="G803" s="3"/>
    </row>
    <row r="804" spans="5:7" ht="15.75">
      <c r="E804" s="3"/>
      <c r="F804" s="3"/>
      <c r="G804" s="3"/>
    </row>
    <row r="805" spans="5:7" ht="15.75">
      <c r="E805" s="3"/>
      <c r="F805" s="3"/>
      <c r="G805" s="3"/>
    </row>
    <row r="806" spans="5:7" ht="15.75">
      <c r="E806" s="3"/>
      <c r="F806" s="3"/>
      <c r="G806" s="3"/>
    </row>
    <row r="807" spans="5:7" ht="15.75">
      <c r="E807" s="3"/>
      <c r="F807" s="3"/>
      <c r="G807" s="3"/>
    </row>
    <row r="808" spans="5:7" ht="15.75">
      <c r="E808" s="3"/>
      <c r="F808" s="3"/>
      <c r="G808" s="3"/>
    </row>
    <row r="809" spans="5:7" ht="15.75">
      <c r="E809" s="3"/>
      <c r="F809" s="3"/>
      <c r="G809" s="3"/>
    </row>
    <row r="810" spans="5:7" ht="15.75">
      <c r="E810" s="3"/>
      <c r="F810" s="3"/>
      <c r="G810" s="3"/>
    </row>
    <row r="811" spans="5:7" ht="15.75">
      <c r="E811" s="3"/>
      <c r="F811" s="3"/>
      <c r="G811" s="3"/>
    </row>
    <row r="812" spans="5:7" ht="15.75">
      <c r="E812" s="3"/>
      <c r="F812" s="3"/>
      <c r="G812" s="3"/>
    </row>
    <row r="813" spans="5:7" ht="15.75">
      <c r="E813" s="3"/>
      <c r="F813" s="3"/>
      <c r="G813" s="3"/>
    </row>
    <row r="814" spans="5:7" ht="15.75">
      <c r="E814" s="3"/>
      <c r="F814" s="3"/>
      <c r="G814" s="3"/>
    </row>
    <row r="815" spans="5:7" ht="15.75">
      <c r="E815" s="3"/>
      <c r="F815" s="3"/>
      <c r="G815" s="3"/>
    </row>
    <row r="816" spans="5:7" ht="15.75">
      <c r="E816" s="3"/>
      <c r="F816" s="3"/>
      <c r="G816" s="3"/>
    </row>
    <row r="817" spans="5:7" ht="15.75">
      <c r="E817" s="3"/>
      <c r="F817" s="3"/>
      <c r="G817" s="3"/>
    </row>
    <row r="818" spans="5:7" ht="15.75">
      <c r="E818" s="3"/>
      <c r="F818" s="3"/>
      <c r="G818" s="3"/>
    </row>
    <row r="819" spans="5:7" ht="15.75">
      <c r="E819" s="3"/>
      <c r="F819" s="3"/>
      <c r="G819" s="3"/>
    </row>
    <row r="820" spans="5:7" ht="15.75">
      <c r="E820" s="3"/>
      <c r="F820" s="3"/>
      <c r="G820" s="3"/>
    </row>
    <row r="821" spans="5:7" ht="15.75">
      <c r="E821" s="3"/>
      <c r="F821" s="3"/>
      <c r="G821" s="3"/>
    </row>
    <row r="822" spans="5:7" ht="15.75">
      <c r="E822" s="3"/>
      <c r="F822" s="3"/>
      <c r="G822" s="3"/>
    </row>
    <row r="823" spans="5:7" ht="15.75">
      <c r="E823" s="3"/>
      <c r="F823" s="3"/>
      <c r="G823" s="3"/>
    </row>
    <row r="824" spans="5:7" ht="15.75">
      <c r="E824" s="3"/>
      <c r="F824" s="3"/>
      <c r="G824" s="3"/>
    </row>
    <row r="825" spans="5:7" ht="15.75">
      <c r="E825" s="3"/>
      <c r="F825" s="3"/>
      <c r="G825" s="3"/>
    </row>
    <row r="826" spans="5:7" ht="15.75">
      <c r="E826" s="3"/>
      <c r="F826" s="3"/>
      <c r="G826" s="3"/>
    </row>
    <row r="827" spans="5:7" ht="15.75">
      <c r="E827" s="3"/>
      <c r="F827" s="3"/>
      <c r="G827" s="3"/>
    </row>
    <row r="828" spans="5:7" ht="15.75">
      <c r="E828" s="3"/>
      <c r="F828" s="3"/>
      <c r="G828" s="3"/>
    </row>
    <row r="829" spans="5:7" ht="15.75">
      <c r="E829" s="3"/>
      <c r="F829" s="3"/>
      <c r="G829" s="3"/>
    </row>
    <row r="830" spans="5:7" ht="15.75">
      <c r="E830" s="3"/>
      <c r="F830" s="3"/>
      <c r="G830" s="3"/>
    </row>
    <row r="831" spans="5:7" ht="15.75">
      <c r="E831" s="3"/>
      <c r="F831" s="3"/>
      <c r="G831" s="3"/>
    </row>
    <row r="832" spans="5:7" ht="15.75">
      <c r="E832" s="3"/>
      <c r="F832" s="3"/>
      <c r="G832" s="3"/>
    </row>
    <row r="833" spans="5:7" ht="15.75">
      <c r="E833" s="3"/>
      <c r="F833" s="3"/>
      <c r="G833" s="3"/>
    </row>
    <row r="834" spans="5:7" ht="15.75">
      <c r="E834" s="3"/>
      <c r="F834" s="3"/>
      <c r="G834" s="3"/>
    </row>
    <row r="835" spans="5:7" ht="15.75">
      <c r="E835" s="3"/>
      <c r="F835" s="3"/>
      <c r="G835" s="3"/>
    </row>
    <row r="836" spans="5:7" ht="15.75">
      <c r="E836" s="3"/>
      <c r="F836" s="3"/>
      <c r="G836" s="3"/>
    </row>
    <row r="837" spans="5:7" ht="15.75">
      <c r="E837" s="3"/>
      <c r="F837" s="3"/>
      <c r="G837" s="3"/>
    </row>
    <row r="838" spans="5:7" ht="15.75">
      <c r="E838" s="3"/>
      <c r="F838" s="3"/>
      <c r="G838" s="3"/>
    </row>
    <row r="839" spans="5:7" ht="15.75">
      <c r="E839" s="3"/>
      <c r="F839" s="3"/>
      <c r="G839" s="3"/>
    </row>
    <row r="840" spans="5:7" ht="15.75">
      <c r="E840" s="3"/>
      <c r="F840" s="3"/>
      <c r="G840" s="3"/>
    </row>
    <row r="841" spans="5:7" ht="15.75">
      <c r="E841" s="3"/>
      <c r="F841" s="3"/>
      <c r="G841" s="3"/>
    </row>
    <row r="842" spans="5:7" ht="15.75">
      <c r="E842" s="3"/>
      <c r="F842" s="3"/>
      <c r="G842" s="3"/>
    </row>
    <row r="843" spans="5:7" ht="15.75">
      <c r="E843" s="3"/>
      <c r="F843" s="3"/>
      <c r="G843" s="3"/>
    </row>
    <row r="844" spans="5:7" ht="15.75">
      <c r="E844" s="3"/>
      <c r="F844" s="3"/>
      <c r="G844" s="3"/>
    </row>
    <row r="845" spans="5:7" ht="15.75">
      <c r="E845" s="3"/>
      <c r="F845" s="3"/>
      <c r="G845" s="3"/>
    </row>
    <row r="846" spans="5:7" ht="15.75">
      <c r="E846" s="3"/>
      <c r="F846" s="3"/>
      <c r="G846" s="3"/>
    </row>
    <row r="847" spans="5:7" ht="15.75">
      <c r="E847" s="3"/>
      <c r="F847" s="3"/>
      <c r="G847" s="3"/>
    </row>
    <row r="848" spans="5:7" ht="15.75">
      <c r="E848" s="3"/>
      <c r="F848" s="3"/>
      <c r="G848" s="3"/>
    </row>
    <row r="849" spans="5:7" ht="15.75">
      <c r="E849" s="3"/>
      <c r="F849" s="3"/>
      <c r="G849" s="3"/>
    </row>
    <row r="850" spans="5:7" ht="15.75">
      <c r="E850" s="3"/>
      <c r="F850" s="3"/>
      <c r="G850" s="3"/>
    </row>
    <row r="851" spans="5:7" ht="15.75">
      <c r="E851" s="3"/>
      <c r="F851" s="3"/>
      <c r="G851" s="3"/>
    </row>
    <row r="852" spans="5:7" ht="15.75">
      <c r="E852" s="3"/>
      <c r="F852" s="3"/>
      <c r="G852" s="3"/>
    </row>
    <row r="853" spans="5:7" ht="15.75">
      <c r="E853" s="3"/>
      <c r="F853" s="3"/>
      <c r="G853" s="3"/>
    </row>
    <row r="854" spans="5:7" ht="15.75">
      <c r="E854" s="3"/>
      <c r="F854" s="3"/>
      <c r="G854" s="3"/>
    </row>
    <row r="855" spans="5:7" ht="15.75">
      <c r="E855" s="3"/>
      <c r="F855" s="3"/>
      <c r="G855" s="3"/>
    </row>
    <row r="856" spans="5:7" ht="15.75">
      <c r="E856" s="3"/>
      <c r="F856" s="3"/>
      <c r="G856" s="3"/>
    </row>
    <row r="857" spans="5:7" ht="15.75">
      <c r="E857" s="3"/>
      <c r="F857" s="3"/>
      <c r="G857" s="3"/>
    </row>
    <row r="858" spans="5:7" ht="15.75">
      <c r="E858" s="3"/>
      <c r="F858" s="3"/>
      <c r="G858" s="3"/>
    </row>
    <row r="859" spans="5:7" ht="15.75">
      <c r="E859" s="3"/>
      <c r="F859" s="3"/>
      <c r="G859" s="3"/>
    </row>
    <row r="860" spans="5:7" ht="15.75">
      <c r="E860" s="3"/>
      <c r="F860" s="3"/>
      <c r="G860" s="3"/>
    </row>
    <row r="861" spans="5:7" ht="15.75">
      <c r="E861" s="3"/>
      <c r="F861" s="3"/>
      <c r="G861" s="3"/>
    </row>
    <row r="862" spans="5:7" ht="15.75">
      <c r="E862" s="3"/>
      <c r="F862" s="3"/>
      <c r="G862" s="3"/>
    </row>
    <row r="863" spans="5:7" ht="15.75">
      <c r="E863" s="3"/>
      <c r="F863" s="3"/>
      <c r="G863" s="3"/>
    </row>
    <row r="864" spans="5:7" ht="15.75">
      <c r="E864" s="3"/>
      <c r="F864" s="3"/>
      <c r="G864" s="3"/>
    </row>
    <row r="865" spans="5:7" ht="15.75">
      <c r="E865" s="3"/>
      <c r="F865" s="3"/>
      <c r="G865" s="3"/>
    </row>
    <row r="866" spans="5:7" ht="15.75">
      <c r="E866" s="3"/>
      <c r="F866" s="3"/>
      <c r="G866" s="3"/>
    </row>
    <row r="867" spans="5:7" ht="15.75">
      <c r="E867" s="3"/>
      <c r="F867" s="3"/>
      <c r="G867" s="3"/>
    </row>
    <row r="868" spans="5:7" ht="15.75">
      <c r="E868" s="3"/>
      <c r="F868" s="3"/>
      <c r="G868" s="3"/>
    </row>
    <row r="869" spans="5:7" ht="15.75">
      <c r="E869" s="3"/>
      <c r="F869" s="3"/>
      <c r="G869" s="3"/>
    </row>
    <row r="870" spans="5:7" ht="15.75">
      <c r="E870" s="3"/>
      <c r="F870" s="3"/>
      <c r="G870" s="3"/>
    </row>
    <row r="871" spans="5:7" ht="15.75">
      <c r="E871" s="3"/>
      <c r="F871" s="3"/>
      <c r="G871" s="3"/>
    </row>
    <row r="872" spans="5:7" ht="15.75">
      <c r="E872" s="3"/>
      <c r="F872" s="3"/>
      <c r="G872" s="3"/>
    </row>
    <row r="873" spans="5:7" ht="15.75">
      <c r="E873" s="3"/>
      <c r="F873" s="3"/>
      <c r="G873" s="3"/>
    </row>
    <row r="874" spans="5:7" ht="15.75">
      <c r="E874" s="3"/>
      <c r="F874" s="3"/>
      <c r="G874" s="3"/>
    </row>
    <row r="875" spans="5:7" ht="15.75">
      <c r="E875" s="3"/>
      <c r="F875" s="3"/>
      <c r="G875" s="3"/>
    </row>
    <row r="876" spans="5:7" ht="15.75">
      <c r="E876" s="3"/>
      <c r="F876" s="3"/>
      <c r="G876" s="3"/>
    </row>
    <row r="877" spans="5:7" ht="15.75">
      <c r="E877" s="3"/>
      <c r="F877" s="3"/>
      <c r="G877" s="3"/>
    </row>
    <row r="878" spans="5:7" ht="15.75">
      <c r="E878" s="3"/>
      <c r="F878" s="3"/>
      <c r="G878" s="3"/>
    </row>
    <row r="879" spans="5:7" ht="15.75">
      <c r="E879" s="3"/>
      <c r="F879" s="3"/>
      <c r="G879" s="3"/>
    </row>
    <row r="880" spans="5:7" ht="15.75">
      <c r="E880" s="3"/>
      <c r="F880" s="3"/>
      <c r="G880" s="3"/>
    </row>
    <row r="881" spans="5:7" ht="15.75">
      <c r="E881" s="3"/>
      <c r="F881" s="3"/>
      <c r="G881" s="3"/>
    </row>
    <row r="882" spans="5:7" ht="15.75">
      <c r="E882" s="3"/>
      <c r="F882" s="3"/>
      <c r="G882" s="3"/>
    </row>
    <row r="883" spans="5:7" ht="15.75">
      <c r="E883" s="3"/>
      <c r="F883" s="3"/>
      <c r="G883" s="3"/>
    </row>
    <row r="884" spans="5:7" ht="15.75">
      <c r="E884" s="3"/>
      <c r="F884" s="3"/>
      <c r="G884" s="3"/>
    </row>
    <row r="885" spans="5:7" ht="15.75">
      <c r="E885" s="3"/>
      <c r="F885" s="3"/>
      <c r="G885" s="3"/>
    </row>
    <row r="886" spans="5:7" ht="15.75">
      <c r="E886" s="3"/>
      <c r="F886" s="3"/>
      <c r="G886" s="3"/>
    </row>
    <row r="887" spans="5:7" ht="15.75">
      <c r="E887" s="3"/>
      <c r="F887" s="3"/>
      <c r="G887" s="3"/>
    </row>
    <row r="888" spans="5:7" ht="15.75">
      <c r="E888" s="3"/>
      <c r="F888" s="3"/>
      <c r="G888" s="3"/>
    </row>
    <row r="889" spans="5:7" ht="15.75">
      <c r="E889" s="3"/>
      <c r="F889" s="3"/>
      <c r="G889" s="3"/>
    </row>
    <row r="890" spans="5:7" ht="15.75">
      <c r="E890" s="3"/>
      <c r="F890" s="3"/>
      <c r="G890" s="3"/>
    </row>
    <row r="891" spans="5:7" ht="15.75">
      <c r="E891" s="3"/>
      <c r="F891" s="3"/>
      <c r="G891" s="3"/>
    </row>
    <row r="892" spans="5:7" ht="15.75">
      <c r="E892" s="3"/>
      <c r="F892" s="3"/>
      <c r="G892" s="3"/>
    </row>
    <row r="893" spans="5:7" ht="15.75">
      <c r="E893" s="3"/>
      <c r="F893" s="3"/>
      <c r="G893" s="3"/>
    </row>
    <row r="894" spans="5:7" ht="15.75">
      <c r="E894" s="3"/>
      <c r="F894" s="3"/>
      <c r="G894" s="3"/>
    </row>
    <row r="895" spans="5:7" ht="15.75">
      <c r="E895" s="3"/>
      <c r="F895" s="3"/>
      <c r="G895" s="3"/>
    </row>
    <row r="896" spans="5:7" ht="15.75">
      <c r="E896" s="3"/>
      <c r="F896" s="3"/>
      <c r="G896" s="3"/>
    </row>
    <row r="897" spans="5:7" ht="15.75">
      <c r="E897" s="3"/>
      <c r="F897" s="3"/>
      <c r="G897" s="3"/>
    </row>
    <row r="898" spans="5:7" ht="15.75">
      <c r="E898" s="3"/>
      <c r="F898" s="3"/>
      <c r="G898" s="3"/>
    </row>
    <row r="899" spans="5:7" ht="15.75">
      <c r="E899" s="3"/>
      <c r="F899" s="3"/>
      <c r="G899" s="3"/>
    </row>
    <row r="900" spans="5:7" ht="15.75">
      <c r="E900" s="3"/>
      <c r="F900" s="3"/>
      <c r="G900" s="3"/>
    </row>
    <row r="901" spans="5:7" ht="15.75">
      <c r="E901" s="3"/>
      <c r="F901" s="3"/>
      <c r="G901" s="3"/>
    </row>
    <row r="902" spans="5:7" ht="15.75">
      <c r="E902" s="3"/>
      <c r="F902" s="3"/>
      <c r="G902" s="3"/>
    </row>
    <row r="903" spans="5:7" ht="15.75">
      <c r="E903" s="3"/>
      <c r="F903" s="3"/>
      <c r="G903" s="3"/>
    </row>
    <row r="904" spans="5:7" ht="15.75">
      <c r="E904" s="3"/>
      <c r="F904" s="3"/>
      <c r="G904" s="3"/>
    </row>
    <row r="905" spans="5:7" ht="15.75">
      <c r="E905" s="3"/>
      <c r="F905" s="3"/>
      <c r="G905" s="3"/>
    </row>
    <row r="906" spans="5:7" ht="15.75">
      <c r="E906" s="3"/>
      <c r="F906" s="3"/>
      <c r="G906" s="3"/>
    </row>
    <row r="907" spans="5:7" ht="15.75">
      <c r="E907" s="3"/>
      <c r="F907" s="3"/>
      <c r="G907" s="3"/>
    </row>
    <row r="908" spans="5:7" ht="15.75">
      <c r="E908" s="3"/>
      <c r="F908" s="3"/>
      <c r="G908" s="3"/>
    </row>
    <row r="909" spans="5:7" ht="15.75">
      <c r="E909" s="3"/>
      <c r="F909" s="3"/>
      <c r="G909" s="3"/>
    </row>
    <row r="910" spans="5:7" ht="15.75">
      <c r="E910" s="3"/>
      <c r="F910" s="3"/>
      <c r="G910" s="3"/>
    </row>
    <row r="911" spans="5:7" ht="15.75">
      <c r="E911" s="3"/>
      <c r="F911" s="3"/>
      <c r="G911" s="3"/>
    </row>
    <row r="912" spans="5:7" ht="15.75">
      <c r="E912" s="3"/>
      <c r="F912" s="3"/>
      <c r="G912" s="3"/>
    </row>
    <row r="913" spans="5:7" ht="15.75">
      <c r="E913" s="3"/>
      <c r="F913" s="3"/>
      <c r="G913" s="3"/>
    </row>
    <row r="914" spans="5:7" ht="15.75">
      <c r="E914" s="3"/>
      <c r="F914" s="3"/>
      <c r="G914" s="3"/>
    </row>
    <row r="915" spans="5:7" ht="15.75">
      <c r="E915" s="3"/>
      <c r="F915" s="3"/>
      <c r="G915" s="3"/>
    </row>
    <row r="916" spans="5:7" ht="15.75">
      <c r="E916" s="3"/>
      <c r="F916" s="3"/>
      <c r="G916" s="3"/>
    </row>
    <row r="917" spans="5:7" ht="15.75">
      <c r="E917" s="3"/>
      <c r="F917" s="3"/>
      <c r="G917" s="3"/>
    </row>
    <row r="918" spans="5:7" ht="15.75">
      <c r="E918" s="3"/>
      <c r="F918" s="3"/>
      <c r="G918" s="3"/>
    </row>
    <row r="919" spans="5:7" ht="15.75">
      <c r="E919" s="3"/>
      <c r="F919" s="3"/>
      <c r="G919" s="3"/>
    </row>
    <row r="920" spans="5:7" ht="15.75">
      <c r="E920" s="3"/>
      <c r="F920" s="3"/>
      <c r="G920" s="3"/>
    </row>
    <row r="921" spans="5:7" ht="15.75">
      <c r="E921" s="3"/>
      <c r="F921" s="3"/>
      <c r="G921" s="3"/>
    </row>
    <row r="922" spans="5:7" ht="15.75">
      <c r="E922" s="3"/>
      <c r="F922" s="3"/>
      <c r="G922" s="3"/>
    </row>
    <row r="923" spans="5:7" ht="15.75">
      <c r="E923" s="3"/>
      <c r="F923" s="3"/>
      <c r="G923" s="3"/>
    </row>
    <row r="924" spans="5:7" ht="15.75">
      <c r="E924" s="3"/>
      <c r="F924" s="3"/>
      <c r="G924" s="3"/>
    </row>
    <row r="925" spans="5:7" ht="15.75">
      <c r="E925" s="3"/>
      <c r="F925" s="3"/>
      <c r="G925" s="3"/>
    </row>
    <row r="926" spans="5:7" ht="15.75">
      <c r="E926" s="3"/>
      <c r="F926" s="3"/>
      <c r="G926" s="3"/>
    </row>
    <row r="927" spans="5:7" ht="15.75">
      <c r="E927" s="3"/>
      <c r="F927" s="3"/>
      <c r="G927" s="3"/>
    </row>
    <row r="928" spans="5:7" ht="15.75">
      <c r="E928" s="3"/>
      <c r="F928" s="3"/>
      <c r="G928" s="3"/>
    </row>
    <row r="929" spans="5:7" ht="15.75">
      <c r="E929" s="3"/>
      <c r="F929" s="3"/>
      <c r="G929" s="3"/>
    </row>
    <row r="930" spans="5:7" ht="15.75">
      <c r="E930" s="3"/>
      <c r="F930" s="3"/>
      <c r="G930" s="3"/>
    </row>
    <row r="931" spans="5:7" ht="15.75">
      <c r="E931" s="3"/>
      <c r="F931" s="3"/>
      <c r="G931" s="3"/>
    </row>
    <row r="932" spans="5:7" ht="15.75">
      <c r="E932" s="3"/>
      <c r="F932" s="3"/>
      <c r="G932" s="3"/>
    </row>
    <row r="933" spans="5:7" ht="15.75">
      <c r="E933" s="3"/>
      <c r="F933" s="3"/>
      <c r="G933" s="3"/>
    </row>
    <row r="934" spans="5:7" ht="15.75">
      <c r="E934" s="3"/>
      <c r="F934" s="3"/>
      <c r="G934" s="3"/>
    </row>
    <row r="935" spans="5:7" ht="15.75">
      <c r="E935" s="3"/>
      <c r="F935" s="3"/>
      <c r="G935" s="3"/>
    </row>
    <row r="936" spans="5:7" ht="15.75">
      <c r="E936" s="3"/>
      <c r="F936" s="3"/>
      <c r="G936" s="3"/>
    </row>
    <row r="937" spans="5:7" ht="15.75">
      <c r="E937" s="3"/>
      <c r="F937" s="3"/>
      <c r="G937" s="3"/>
    </row>
    <row r="938" spans="5:7" ht="15.75">
      <c r="E938" s="3"/>
      <c r="F938" s="3"/>
      <c r="G938" s="3"/>
    </row>
    <row r="939" spans="5:7" ht="15.75">
      <c r="E939" s="3"/>
      <c r="F939" s="3"/>
      <c r="G939" s="3"/>
    </row>
    <row r="940" spans="5:7" ht="15.75">
      <c r="E940" s="3"/>
      <c r="F940" s="3"/>
      <c r="G940" s="3"/>
    </row>
    <row r="941" spans="5:7" ht="15.75">
      <c r="E941" s="3"/>
      <c r="F941" s="3"/>
      <c r="G941" s="3"/>
    </row>
    <row r="942" spans="5:7" ht="15.75">
      <c r="E942" s="3"/>
      <c r="F942" s="3"/>
      <c r="G942" s="3"/>
    </row>
    <row r="943" spans="5:7" ht="15.75">
      <c r="E943" s="3"/>
      <c r="F943" s="3"/>
      <c r="G943" s="3"/>
    </row>
    <row r="944" spans="5:7" ht="15.75">
      <c r="E944" s="3"/>
      <c r="F944" s="3"/>
      <c r="G944" s="3"/>
    </row>
    <row r="945" spans="5:7" ht="15.75">
      <c r="E945" s="3"/>
      <c r="F945" s="3"/>
      <c r="G945" s="3"/>
    </row>
    <row r="946" spans="5:7" ht="15.75">
      <c r="E946" s="3"/>
      <c r="F946" s="3"/>
      <c r="G946" s="3"/>
    </row>
    <row r="947" spans="5:7" ht="15.75">
      <c r="E947" s="3"/>
      <c r="F947" s="3"/>
      <c r="G947" s="3"/>
    </row>
    <row r="948" spans="5:7" ht="15.75">
      <c r="E948" s="3"/>
      <c r="F948" s="3"/>
      <c r="G948" s="3"/>
    </row>
    <row r="949" spans="5:7" ht="15.75">
      <c r="E949" s="3"/>
      <c r="F949" s="3"/>
      <c r="G949" s="3"/>
    </row>
    <row r="950" spans="5:7" ht="15.75">
      <c r="E950" s="3"/>
      <c r="F950" s="3"/>
      <c r="G950" s="3"/>
    </row>
    <row r="951" spans="5:7" ht="15.75">
      <c r="E951" s="3"/>
      <c r="F951" s="3"/>
      <c r="G951" s="3"/>
    </row>
    <row r="952" spans="5:7" ht="15.75">
      <c r="E952" s="3"/>
      <c r="F952" s="3"/>
      <c r="G952" s="3"/>
    </row>
    <row r="953" spans="5:7" ht="15.75">
      <c r="E953" s="3"/>
      <c r="F953" s="3"/>
      <c r="G953" s="3"/>
    </row>
    <row r="954" spans="5:7" ht="15.75">
      <c r="E954" s="3"/>
      <c r="F954" s="3"/>
      <c r="G954" s="3"/>
    </row>
    <row r="955" spans="5:7" ht="15.75">
      <c r="E955" s="3"/>
      <c r="F955" s="3"/>
      <c r="G955" s="3"/>
    </row>
    <row r="956" spans="5:7" ht="15.75">
      <c r="E956" s="3"/>
      <c r="F956" s="3"/>
      <c r="G956" s="3"/>
    </row>
    <row r="957" spans="5:7" ht="15.75">
      <c r="E957" s="3"/>
      <c r="F957" s="3"/>
      <c r="G957" s="3"/>
    </row>
    <row r="958" spans="5:7" ht="15.75">
      <c r="E958" s="3"/>
      <c r="F958" s="3"/>
      <c r="G958" s="3"/>
    </row>
    <row r="959" spans="5:7" ht="15.75">
      <c r="E959" s="3"/>
      <c r="F959" s="3"/>
      <c r="G959" s="3"/>
    </row>
    <row r="960" spans="5:7" ht="15.75">
      <c r="E960" s="3"/>
      <c r="F960" s="3"/>
      <c r="G960" s="3"/>
    </row>
    <row r="961" spans="5:7" ht="15.75">
      <c r="E961" s="3"/>
      <c r="F961" s="3"/>
      <c r="G961" s="3"/>
    </row>
    <row r="962" spans="5:7" ht="15.75">
      <c r="E962" s="3"/>
      <c r="F962" s="3"/>
      <c r="G962" s="3"/>
    </row>
    <row r="963" spans="5:7" ht="15.75">
      <c r="E963" s="3"/>
      <c r="F963" s="3"/>
      <c r="G963" s="3"/>
    </row>
    <row r="964" spans="5:7" ht="15.75">
      <c r="E964" s="3"/>
      <c r="F964" s="3"/>
      <c r="G964" s="3"/>
    </row>
    <row r="965" spans="5:7" ht="15.75">
      <c r="E965" s="3"/>
      <c r="F965" s="3"/>
      <c r="G965" s="3"/>
    </row>
    <row r="966" spans="5:7" ht="15.75">
      <c r="E966" s="3"/>
      <c r="F966" s="3"/>
      <c r="G966" s="3"/>
    </row>
    <row r="967" spans="5:7" ht="15.75">
      <c r="E967" s="3"/>
      <c r="F967" s="3"/>
      <c r="G967" s="3"/>
    </row>
    <row r="968" spans="5:7" ht="15.75">
      <c r="E968" s="3"/>
      <c r="F968" s="3"/>
      <c r="G968" s="3"/>
    </row>
    <row r="969" spans="5:7" ht="15.75">
      <c r="E969" s="3"/>
      <c r="F969" s="3"/>
      <c r="G969" s="3"/>
    </row>
    <row r="970" spans="5:7" ht="15.75">
      <c r="E970" s="3"/>
      <c r="F970" s="3"/>
      <c r="G970" s="3"/>
    </row>
    <row r="971" spans="5:7" ht="15.75">
      <c r="E971" s="3"/>
      <c r="F971" s="3"/>
      <c r="G971" s="3"/>
    </row>
    <row r="972" spans="5:7" ht="15.75">
      <c r="E972" s="3"/>
      <c r="F972" s="3"/>
      <c r="G972" s="3"/>
    </row>
    <row r="973" spans="5:7" ht="15.75">
      <c r="E973" s="3"/>
      <c r="F973" s="3"/>
      <c r="G973" s="3"/>
    </row>
    <row r="974" spans="5:7" ht="15.75">
      <c r="E974" s="3"/>
      <c r="F974" s="3"/>
      <c r="G974" s="3"/>
    </row>
    <row r="975" spans="5:7" ht="15.75">
      <c r="E975" s="3"/>
      <c r="F975" s="3"/>
      <c r="G975" s="3"/>
    </row>
    <row r="976" spans="5:7" ht="15.75">
      <c r="E976" s="3"/>
      <c r="F976" s="3"/>
      <c r="G976" s="3"/>
    </row>
    <row r="977" spans="5:7" ht="15.75">
      <c r="E977" s="3"/>
      <c r="F977" s="3"/>
      <c r="G977" s="3"/>
    </row>
    <row r="978" spans="5:7" ht="15.75">
      <c r="E978" s="3"/>
      <c r="F978" s="3"/>
      <c r="G978" s="3"/>
    </row>
    <row r="979" spans="5:7" ht="15.75">
      <c r="E979" s="3"/>
      <c r="F979" s="3"/>
      <c r="G979" s="3"/>
    </row>
    <row r="980" spans="5:7" ht="15.75">
      <c r="E980" s="3"/>
      <c r="F980" s="3"/>
      <c r="G980" s="3"/>
    </row>
    <row r="981" spans="5:7" ht="15.75">
      <c r="E981" s="3"/>
      <c r="F981" s="3"/>
      <c r="G981" s="3"/>
    </row>
    <row r="982" spans="5:7" ht="15.75">
      <c r="E982" s="3"/>
      <c r="F982" s="3"/>
      <c r="G982" s="3"/>
    </row>
    <row r="983" spans="5:7" ht="15.75">
      <c r="E983" s="3"/>
      <c r="F983" s="3"/>
      <c r="G983" s="3"/>
    </row>
    <row r="984" spans="5:7" ht="15.75">
      <c r="E984" s="3"/>
      <c r="F984" s="3"/>
      <c r="G984" s="3"/>
    </row>
    <row r="985" spans="5:7" ht="15.75">
      <c r="E985" s="3"/>
      <c r="F985" s="3"/>
      <c r="G985" s="3"/>
    </row>
    <row r="986" spans="5:7" ht="15.75">
      <c r="E986" s="3"/>
      <c r="F986" s="3"/>
      <c r="G986" s="3"/>
    </row>
    <row r="987" spans="5:7" ht="15.75">
      <c r="E987" s="3"/>
      <c r="F987" s="3"/>
      <c r="G987" s="3"/>
    </row>
    <row r="988" spans="5:7" ht="15.75">
      <c r="E988" s="3"/>
      <c r="F988" s="3"/>
      <c r="G988" s="3"/>
    </row>
    <row r="989" spans="5:7" ht="15.75">
      <c r="E989" s="3"/>
      <c r="F989" s="3"/>
      <c r="G989" s="3"/>
    </row>
    <row r="990" spans="5:7" ht="15.75">
      <c r="E990" s="3"/>
      <c r="F990" s="3"/>
      <c r="G990" s="3"/>
    </row>
    <row r="991" spans="5:7" ht="15.75">
      <c r="E991" s="3"/>
      <c r="F991" s="3"/>
      <c r="G991" s="3"/>
    </row>
    <row r="992" spans="5:7" ht="15.75">
      <c r="E992" s="3"/>
      <c r="F992" s="3"/>
      <c r="G992" s="3"/>
    </row>
    <row r="993" spans="5:7" ht="15.75">
      <c r="E993" s="3"/>
      <c r="F993" s="3"/>
      <c r="G993" s="3"/>
    </row>
    <row r="994" spans="5:7" ht="15.75">
      <c r="E994" s="3"/>
      <c r="F994" s="3"/>
      <c r="G994" s="3"/>
    </row>
    <row r="995" spans="5:7" ht="15.75">
      <c r="E995" s="3"/>
      <c r="F995" s="3"/>
      <c r="G995" s="3"/>
    </row>
    <row r="996" spans="5:7" ht="15.75">
      <c r="E996" s="3"/>
      <c r="F996" s="3"/>
      <c r="G996" s="3"/>
    </row>
    <row r="997" spans="5:7" ht="15.75">
      <c r="E997" s="3"/>
      <c r="F997" s="3"/>
      <c r="G997" s="3"/>
    </row>
    <row r="998" spans="5:7" ht="15.75">
      <c r="E998" s="3"/>
      <c r="F998" s="3"/>
      <c r="G998" s="3"/>
    </row>
    <row r="999" spans="5:7" ht="15.75">
      <c r="E999" s="3"/>
      <c r="F999" s="3"/>
      <c r="G999" s="3"/>
    </row>
    <row r="1000" spans="5:7" ht="15.75">
      <c r="E1000" s="3"/>
      <c r="F1000" s="3"/>
      <c r="G1000" s="3"/>
    </row>
    <row r="1001" spans="5:7" ht="15.75">
      <c r="E1001" s="3"/>
      <c r="F1001" s="3"/>
      <c r="G1001" s="3"/>
    </row>
    <row r="1002" spans="5:7" ht="15.75">
      <c r="E1002" s="3"/>
      <c r="F1002" s="3"/>
      <c r="G1002" s="3"/>
    </row>
    <row r="1003" spans="5:7" ht="15.75">
      <c r="E1003" s="3"/>
      <c r="F1003" s="3"/>
      <c r="G1003" s="3"/>
    </row>
    <row r="1004" spans="5:7" ht="15.75">
      <c r="E1004" s="3"/>
      <c r="F1004" s="3"/>
      <c r="G1004" s="3"/>
    </row>
    <row r="1005" spans="5:7" ht="15.75">
      <c r="E1005" s="3"/>
      <c r="F1005" s="3"/>
      <c r="G1005" s="3"/>
    </row>
    <row r="1006" spans="5:7" ht="15.75">
      <c r="E1006" s="3"/>
      <c r="F1006" s="3"/>
      <c r="G1006" s="3"/>
    </row>
    <row r="1007" spans="5:7" ht="15.75">
      <c r="E1007" s="3"/>
      <c r="F1007" s="3"/>
      <c r="G1007" s="3"/>
    </row>
    <row r="1008" spans="5:7" ht="15.75">
      <c r="E1008" s="3"/>
      <c r="F1008" s="3"/>
      <c r="G1008" s="3"/>
    </row>
    <row r="1009" spans="5:7" ht="15.75">
      <c r="E1009" s="3"/>
      <c r="F1009" s="3"/>
      <c r="G1009" s="3"/>
    </row>
    <row r="1010" spans="5:7" ht="15.75">
      <c r="E1010" s="3"/>
      <c r="F1010" s="3"/>
      <c r="G1010" s="3"/>
    </row>
    <row r="1011" spans="5:7" ht="15.75">
      <c r="E1011" s="3"/>
      <c r="F1011" s="3"/>
      <c r="G1011" s="3"/>
    </row>
    <row r="1012" spans="5:7" ht="15.75">
      <c r="E1012" s="3"/>
      <c r="F1012" s="3"/>
      <c r="G1012" s="3"/>
    </row>
    <row r="1013" spans="5:7" ht="15.75">
      <c r="E1013" s="3"/>
      <c r="F1013" s="3"/>
      <c r="G1013" s="3"/>
    </row>
    <row r="1014" spans="5:7" ht="15.75">
      <c r="E1014" s="3"/>
      <c r="F1014" s="3"/>
      <c r="G1014" s="3"/>
    </row>
    <row r="1015" spans="5:7" ht="15.75">
      <c r="E1015" s="3"/>
      <c r="F1015" s="3"/>
      <c r="G1015" s="3"/>
    </row>
    <row r="1016" spans="5:7" ht="15.75">
      <c r="E1016" s="3"/>
      <c r="F1016" s="3"/>
      <c r="G1016" s="3"/>
    </row>
    <row r="1017" spans="5:7" ht="15.75">
      <c r="E1017" s="3"/>
      <c r="F1017" s="3"/>
      <c r="G1017" s="3"/>
    </row>
    <row r="1018" spans="5:7" ht="15.75">
      <c r="E1018" s="3"/>
      <c r="F1018" s="3"/>
      <c r="G1018" s="3"/>
    </row>
    <row r="1019" spans="5:7" ht="15.75">
      <c r="E1019" s="3"/>
      <c r="F1019" s="3"/>
      <c r="G1019" s="3"/>
    </row>
    <row r="1020" spans="5:7" ht="15.75">
      <c r="E1020" s="3"/>
      <c r="F1020" s="3"/>
      <c r="G1020" s="3"/>
    </row>
    <row r="1021" spans="5:7" ht="15.75">
      <c r="E1021" s="3"/>
      <c r="F1021" s="3"/>
      <c r="G1021" s="3"/>
    </row>
    <row r="1022" spans="5:7" ht="15.75">
      <c r="E1022" s="3"/>
      <c r="F1022" s="3"/>
      <c r="G1022" s="3"/>
    </row>
    <row r="1023" spans="5:7" ht="15.75">
      <c r="E1023" s="3"/>
      <c r="F1023" s="3"/>
      <c r="G1023" s="3"/>
    </row>
    <row r="1024" spans="5:7" ht="15.75">
      <c r="E1024" s="3"/>
      <c r="F1024" s="3"/>
      <c r="G1024" s="3"/>
    </row>
    <row r="1025" spans="5:7" ht="15.75">
      <c r="E1025" s="3"/>
      <c r="F1025" s="3"/>
      <c r="G1025" s="3"/>
    </row>
    <row r="1026" spans="5:7" ht="15.75">
      <c r="E1026" s="3"/>
      <c r="F1026" s="3"/>
      <c r="G1026" s="3"/>
    </row>
    <row r="1027" spans="5:7" ht="15.75">
      <c r="E1027" s="3"/>
      <c r="F1027" s="3"/>
      <c r="G1027" s="3"/>
    </row>
    <row r="1028" spans="5:7" ht="15.75">
      <c r="E1028" s="3"/>
      <c r="F1028" s="3"/>
      <c r="G1028" s="3"/>
    </row>
    <row r="1029" spans="5:7" ht="15.75">
      <c r="E1029" s="3"/>
      <c r="F1029" s="3"/>
      <c r="G1029" s="3"/>
    </row>
    <row r="1030" spans="5:7" ht="15.75">
      <c r="E1030" s="3"/>
      <c r="F1030" s="3"/>
      <c r="G1030" s="3"/>
    </row>
    <row r="1031" spans="5:7" ht="15.75">
      <c r="E1031" s="3"/>
      <c r="F1031" s="3"/>
      <c r="G1031" s="3"/>
    </row>
    <row r="1032" spans="5:7" ht="15.75">
      <c r="E1032" s="3"/>
      <c r="F1032" s="3"/>
      <c r="G1032" s="3"/>
    </row>
    <row r="1033" spans="5:7" ht="15.75">
      <c r="E1033" s="3"/>
      <c r="F1033" s="3"/>
      <c r="G1033" s="3"/>
    </row>
    <row r="1034" spans="5:7" ht="15.75">
      <c r="E1034" s="3"/>
      <c r="F1034" s="3"/>
      <c r="G1034" s="3"/>
    </row>
    <row r="1035" spans="5:7" ht="15.75">
      <c r="E1035" s="3"/>
      <c r="F1035" s="3"/>
      <c r="G1035" s="3"/>
    </row>
    <row r="1036" spans="5:7" ht="15.75">
      <c r="E1036" s="3"/>
      <c r="F1036" s="3"/>
      <c r="G1036" s="3"/>
    </row>
    <row r="1037" spans="5:7" ht="15.75">
      <c r="E1037" s="3"/>
      <c r="F1037" s="3"/>
      <c r="G1037" s="3"/>
    </row>
    <row r="1038" spans="5:7" ht="15.75">
      <c r="E1038" s="3"/>
      <c r="F1038" s="3"/>
      <c r="G1038" s="3"/>
    </row>
    <row r="1039" spans="5:7" ht="15.75">
      <c r="E1039" s="3"/>
      <c r="F1039" s="3"/>
      <c r="G1039" s="3"/>
    </row>
    <row r="1040" spans="5:7" ht="15.75">
      <c r="E1040" s="3"/>
      <c r="F1040" s="3"/>
      <c r="G1040" s="3"/>
    </row>
    <row r="1041" spans="5:7" ht="15.75">
      <c r="E1041" s="3"/>
      <c r="F1041" s="3"/>
      <c r="G1041" s="3"/>
    </row>
    <row r="1042" spans="5:7" ht="15.75">
      <c r="E1042" s="3"/>
      <c r="F1042" s="3"/>
      <c r="G1042" s="3"/>
    </row>
    <row r="1043" spans="5:7" ht="15.75">
      <c r="E1043" s="3"/>
      <c r="F1043" s="3"/>
      <c r="G1043" s="3"/>
    </row>
    <row r="1044" spans="5:7" ht="15.75">
      <c r="E1044" s="3"/>
      <c r="F1044" s="3"/>
      <c r="G1044" s="3"/>
    </row>
    <row r="1045" spans="5:7" ht="15.75">
      <c r="E1045" s="3"/>
      <c r="F1045" s="3"/>
      <c r="G1045" s="3"/>
    </row>
    <row r="1046" spans="5:7" ht="15.75">
      <c r="E1046" s="3"/>
      <c r="F1046" s="3"/>
      <c r="G1046" s="3"/>
    </row>
    <row r="1047" spans="5:7" ht="15.75">
      <c r="E1047" s="3"/>
      <c r="F1047" s="3"/>
      <c r="G1047" s="3"/>
    </row>
    <row r="1048" spans="5:7" ht="15.75">
      <c r="E1048" s="3"/>
      <c r="F1048" s="3"/>
      <c r="G1048" s="3"/>
    </row>
    <row r="1049" spans="5:7" ht="15.75">
      <c r="E1049" s="3"/>
      <c r="F1049" s="3"/>
      <c r="G1049" s="3"/>
    </row>
    <row r="1050" spans="5:7" ht="15.75">
      <c r="E1050" s="3"/>
      <c r="F1050" s="3"/>
      <c r="G1050" s="3"/>
    </row>
    <row r="1051" spans="5:7" ht="15.75">
      <c r="E1051" s="3"/>
      <c r="F1051" s="3"/>
      <c r="G1051" s="3"/>
    </row>
    <row r="1052" spans="5:7" ht="15.75">
      <c r="E1052" s="3"/>
      <c r="F1052" s="3"/>
      <c r="G1052" s="3"/>
    </row>
    <row r="1053" spans="5:7" ht="15.75">
      <c r="E1053" s="3"/>
      <c r="F1053" s="3"/>
      <c r="G1053" s="3"/>
    </row>
    <row r="1054" spans="5:7" ht="15.75">
      <c r="E1054" s="3"/>
      <c r="F1054" s="3"/>
      <c r="G1054" s="3"/>
    </row>
    <row r="1055" spans="5:7" ht="15.75">
      <c r="E1055" s="3"/>
      <c r="F1055" s="3"/>
      <c r="G1055" s="3"/>
    </row>
    <row r="1056" spans="5:7" ht="15.75">
      <c r="E1056" s="3"/>
      <c r="F1056" s="3"/>
      <c r="G1056" s="3"/>
    </row>
    <row r="1057" spans="5:7" ht="15.75">
      <c r="E1057" s="3"/>
      <c r="F1057" s="3"/>
      <c r="G1057" s="3"/>
    </row>
    <row r="1058" spans="5:7" ht="15.75">
      <c r="E1058" s="3"/>
      <c r="F1058" s="3"/>
      <c r="G1058" s="3"/>
    </row>
    <row r="1059" spans="5:7" ht="15.75">
      <c r="E1059" s="3"/>
      <c r="F1059" s="3"/>
      <c r="G1059" s="3"/>
    </row>
    <row r="1060" spans="5:7" ht="15.75">
      <c r="E1060" s="3"/>
      <c r="F1060" s="3"/>
      <c r="G1060" s="3"/>
    </row>
    <row r="1061" spans="5:7" ht="15.75">
      <c r="E1061" s="3"/>
      <c r="F1061" s="3"/>
      <c r="G1061" s="3"/>
    </row>
    <row r="1062" spans="5:7" ht="15.75">
      <c r="E1062" s="3"/>
      <c r="F1062" s="3"/>
      <c r="G1062" s="3"/>
    </row>
    <row r="1063" spans="5:7" ht="15.75">
      <c r="E1063" s="3"/>
      <c r="F1063" s="3"/>
      <c r="G1063" s="3"/>
    </row>
    <row r="1064" spans="5:7" ht="15.75">
      <c r="E1064" s="3"/>
      <c r="F1064" s="3"/>
      <c r="G1064" s="3"/>
    </row>
    <row r="1065" spans="5:7" ht="15.75">
      <c r="E1065" s="3"/>
      <c r="F1065" s="3"/>
      <c r="G1065" s="3"/>
    </row>
    <row r="1066" spans="5:7" ht="15.75">
      <c r="E1066" s="3"/>
      <c r="F1066" s="3"/>
      <c r="G1066" s="3"/>
    </row>
    <row r="1067" spans="5:7" ht="15.75">
      <c r="E1067" s="3"/>
      <c r="F1067" s="3"/>
      <c r="G1067" s="3"/>
    </row>
    <row r="1068" spans="5:7" ht="15.75">
      <c r="E1068" s="3"/>
      <c r="F1068" s="3"/>
      <c r="G1068" s="3"/>
    </row>
    <row r="1069" spans="5:7" ht="15.75">
      <c r="E1069" s="3"/>
      <c r="F1069" s="3"/>
      <c r="G1069" s="3"/>
    </row>
    <row r="1070" spans="5:7" ht="15.75">
      <c r="E1070" s="3"/>
      <c r="F1070" s="3"/>
      <c r="G1070" s="3"/>
    </row>
    <row r="1071" spans="5:7" ht="15.75">
      <c r="E1071" s="3"/>
      <c r="F1071" s="3"/>
      <c r="G1071" s="3"/>
    </row>
    <row r="1072" spans="5:7" ht="15.75">
      <c r="E1072" s="3"/>
      <c r="F1072" s="3"/>
      <c r="G1072" s="3"/>
    </row>
    <row r="1073" spans="5:7" ht="15.75">
      <c r="E1073" s="3"/>
      <c r="F1073" s="3"/>
      <c r="G1073" s="3"/>
    </row>
    <row r="1074" spans="5:7" ht="15.75">
      <c r="E1074" s="3"/>
      <c r="F1074" s="3"/>
      <c r="G1074" s="3"/>
    </row>
    <row r="1075" spans="5:7" ht="15.75">
      <c r="E1075" s="3"/>
      <c r="F1075" s="3"/>
      <c r="G1075" s="3"/>
    </row>
    <row r="1076" spans="5:7" ht="15.75">
      <c r="E1076" s="3"/>
      <c r="F1076" s="3"/>
      <c r="G1076" s="3"/>
    </row>
    <row r="1077" spans="5:7" ht="15.75">
      <c r="E1077" s="3"/>
      <c r="F1077" s="3"/>
      <c r="G1077" s="3"/>
    </row>
    <row r="1078" spans="5:7" ht="15.75">
      <c r="E1078" s="3"/>
      <c r="F1078" s="3"/>
      <c r="G1078" s="3"/>
    </row>
    <row r="1079" spans="5:7" ht="15.75">
      <c r="E1079" s="3"/>
      <c r="F1079" s="3"/>
      <c r="G1079" s="3"/>
    </row>
    <row r="1080" spans="5:7" ht="15.75">
      <c r="E1080" s="3"/>
      <c r="F1080" s="3"/>
      <c r="G1080" s="3"/>
    </row>
    <row r="1081" spans="5:7" ht="15.75">
      <c r="E1081" s="3"/>
      <c r="F1081" s="3"/>
      <c r="G1081" s="3"/>
    </row>
    <row r="1082" spans="5:7" ht="15.75">
      <c r="E1082" s="3"/>
      <c r="F1082" s="3"/>
      <c r="G1082" s="3"/>
    </row>
    <row r="1083" spans="5:7" ht="15.75">
      <c r="E1083" s="3"/>
      <c r="F1083" s="3"/>
      <c r="G1083" s="3"/>
    </row>
    <row r="1084" spans="5:7" ht="15.75">
      <c r="E1084" s="3"/>
      <c r="F1084" s="3"/>
      <c r="G1084" s="3"/>
    </row>
    <row r="1085" spans="5:7" ht="15.75">
      <c r="E1085" s="3"/>
      <c r="F1085" s="3"/>
      <c r="G1085" s="3"/>
    </row>
    <row r="1086" spans="5:7" ht="15.75">
      <c r="E1086" s="3"/>
      <c r="F1086" s="3"/>
      <c r="G1086" s="3"/>
    </row>
    <row r="1087" spans="5:7" ht="15.75">
      <c r="E1087" s="3"/>
      <c r="F1087" s="3"/>
      <c r="G1087" s="3"/>
    </row>
    <row r="1088" spans="5:7" ht="15.75">
      <c r="E1088" s="3"/>
      <c r="F1088" s="3"/>
      <c r="G1088" s="3"/>
    </row>
    <row r="1089" spans="5:7" ht="15.75">
      <c r="E1089" s="3"/>
      <c r="F1089" s="3"/>
      <c r="G1089" s="3"/>
    </row>
    <row r="1090" spans="5:7" ht="15.75">
      <c r="E1090" s="3"/>
      <c r="F1090" s="3"/>
      <c r="G1090" s="3"/>
    </row>
    <row r="1091" spans="5:7" ht="15.75">
      <c r="E1091" s="3"/>
      <c r="F1091" s="3"/>
      <c r="G1091" s="3"/>
    </row>
    <row r="1092" spans="5:7" ht="15.75">
      <c r="E1092" s="3"/>
      <c r="F1092" s="3"/>
      <c r="G1092" s="3"/>
    </row>
    <row r="1093" spans="5:7" ht="15.75">
      <c r="E1093" s="3"/>
      <c r="F1093" s="3"/>
      <c r="G1093" s="3"/>
    </row>
    <row r="1094" spans="5:7" ht="15.75">
      <c r="E1094" s="3"/>
      <c r="F1094" s="3"/>
      <c r="G1094" s="3"/>
    </row>
    <row r="1095" spans="5:7" ht="15.75">
      <c r="E1095" s="3"/>
      <c r="F1095" s="3"/>
      <c r="G1095" s="3"/>
    </row>
    <row r="1096" spans="5:7" ht="15.75">
      <c r="E1096" s="3"/>
      <c r="F1096" s="3"/>
      <c r="G1096" s="3"/>
    </row>
    <row r="1097" spans="5:7" ht="15.75">
      <c r="E1097" s="3"/>
      <c r="F1097" s="3"/>
      <c r="G1097" s="3"/>
    </row>
    <row r="1098" spans="5:7" ht="15.75">
      <c r="E1098" s="3"/>
      <c r="F1098" s="3"/>
      <c r="G1098" s="3"/>
    </row>
    <row r="1099" spans="5:7" ht="15.75">
      <c r="E1099" s="3"/>
      <c r="F1099" s="3"/>
      <c r="G1099" s="3"/>
    </row>
    <row r="1100" spans="5:7" ht="15.75">
      <c r="E1100" s="3"/>
      <c r="F1100" s="3"/>
      <c r="G1100" s="3"/>
    </row>
    <row r="1101" spans="5:7" ht="15.75">
      <c r="E1101" s="3"/>
      <c r="F1101" s="3"/>
      <c r="G1101" s="3"/>
    </row>
    <row r="1102" spans="5:7" ht="15.75">
      <c r="E1102" s="3"/>
      <c r="F1102" s="3"/>
      <c r="G1102" s="3"/>
    </row>
    <row r="1103" spans="5:7" ht="15.75">
      <c r="E1103" s="3"/>
      <c r="F1103" s="3"/>
      <c r="G1103" s="3"/>
    </row>
    <row r="1104" spans="5:7" ht="15.75">
      <c r="E1104" s="3"/>
      <c r="F1104" s="3"/>
      <c r="G1104" s="3"/>
    </row>
    <row r="1105" spans="5:7" ht="15.75">
      <c r="E1105" s="3"/>
      <c r="F1105" s="3"/>
      <c r="G1105" s="3"/>
    </row>
    <row r="1106" spans="5:7" ht="15.75">
      <c r="E1106" s="3"/>
      <c r="F1106" s="3"/>
      <c r="G1106" s="3"/>
    </row>
    <row r="1107" spans="5:7" ht="15.75">
      <c r="E1107" s="3"/>
      <c r="F1107" s="3"/>
      <c r="G1107" s="3"/>
    </row>
    <row r="1108" spans="5:7" ht="15.75">
      <c r="E1108" s="3"/>
      <c r="F1108" s="3"/>
      <c r="G1108" s="3"/>
    </row>
    <row r="1109" spans="5:7" ht="15.75">
      <c r="E1109" s="3"/>
      <c r="F1109" s="3"/>
      <c r="G1109" s="3"/>
    </row>
    <row r="1110" spans="5:7" ht="15.75">
      <c r="E1110" s="3"/>
      <c r="F1110" s="3"/>
      <c r="G1110" s="3"/>
    </row>
    <row r="1111" spans="5:7" ht="15.75">
      <c r="E1111" s="3"/>
      <c r="F1111" s="3"/>
      <c r="G1111" s="3"/>
    </row>
    <row r="1112" spans="5:7" ht="15.75">
      <c r="E1112" s="3"/>
      <c r="F1112" s="3"/>
      <c r="G1112" s="3"/>
    </row>
    <row r="1113" spans="5:7" ht="15.75">
      <c r="E1113" s="3"/>
      <c r="F1113" s="3"/>
      <c r="G1113" s="3"/>
    </row>
    <row r="1114" spans="5:7" ht="15.75">
      <c r="E1114" s="3"/>
      <c r="F1114" s="3"/>
      <c r="G1114" s="3"/>
    </row>
    <row r="1115" spans="5:7" ht="15.75">
      <c r="E1115" s="3"/>
      <c r="F1115" s="3"/>
      <c r="G1115" s="3"/>
    </row>
    <row r="1116" spans="5:7" ht="15.75">
      <c r="E1116" s="3"/>
      <c r="F1116" s="3"/>
      <c r="G1116" s="3"/>
    </row>
    <row r="1117" spans="5:7" ht="15.75">
      <c r="E1117" s="3"/>
      <c r="F1117" s="3"/>
      <c r="G1117" s="3"/>
    </row>
    <row r="1118" spans="5:7" ht="15.75">
      <c r="E1118" s="3"/>
      <c r="F1118" s="3"/>
      <c r="G1118" s="3"/>
    </row>
    <row r="1119" spans="5:7" ht="15.75">
      <c r="E1119" s="3"/>
      <c r="F1119" s="3"/>
      <c r="G1119" s="3"/>
    </row>
    <row r="1120" spans="5:7" ht="15.75">
      <c r="E1120" s="3"/>
      <c r="F1120" s="3"/>
      <c r="G1120" s="3"/>
    </row>
    <row r="1121" spans="5:7" ht="15.75">
      <c r="E1121" s="3"/>
      <c r="F1121" s="3"/>
      <c r="G1121" s="3"/>
    </row>
    <row r="1122" spans="5:7" ht="15.75">
      <c r="E1122" s="3"/>
      <c r="F1122" s="3"/>
      <c r="G1122" s="3"/>
    </row>
    <row r="1123" spans="5:7" ht="15.75">
      <c r="E1123" s="3"/>
      <c r="F1123" s="3"/>
      <c r="G1123" s="3"/>
    </row>
    <row r="1124" spans="5:7" ht="15.75">
      <c r="E1124" s="3"/>
      <c r="F1124" s="3"/>
      <c r="G1124" s="3"/>
    </row>
    <row r="1125" spans="5:7" ht="15.75">
      <c r="E1125" s="3"/>
      <c r="F1125" s="3"/>
      <c r="G1125" s="3"/>
    </row>
    <row r="1126" spans="5:7" ht="15.75">
      <c r="E1126" s="3"/>
      <c r="F1126" s="3"/>
      <c r="G1126" s="3"/>
    </row>
    <row r="1127" spans="5:7" ht="15.75">
      <c r="E1127" s="3"/>
      <c r="F1127" s="3"/>
      <c r="G1127" s="3"/>
    </row>
    <row r="1128" spans="5:7" ht="15.75">
      <c r="E1128" s="3"/>
      <c r="F1128" s="3"/>
      <c r="G1128" s="3"/>
    </row>
    <row r="1129" spans="5:7" ht="15.75">
      <c r="E1129" s="3"/>
      <c r="F1129" s="3"/>
      <c r="G1129" s="3"/>
    </row>
    <row r="1130" spans="5:7" ht="15.75">
      <c r="E1130" s="3"/>
      <c r="F1130" s="3"/>
      <c r="G1130" s="3"/>
    </row>
    <row r="1131" spans="5:7" ht="15.75">
      <c r="E1131" s="3"/>
      <c r="F1131" s="3"/>
      <c r="G1131" s="3"/>
    </row>
    <row r="1132" spans="5:7" ht="15.75">
      <c r="E1132" s="3"/>
      <c r="F1132" s="3"/>
      <c r="G1132" s="3"/>
    </row>
    <row r="1133" spans="5:7" ht="15.75">
      <c r="E1133" s="3"/>
      <c r="F1133" s="3"/>
      <c r="G1133" s="3"/>
    </row>
    <row r="1134" spans="5:7" ht="15.75">
      <c r="E1134" s="3"/>
      <c r="F1134" s="3"/>
      <c r="G1134" s="3"/>
    </row>
    <row r="1135" spans="5:7" ht="15.75">
      <c r="E1135" s="3"/>
      <c r="F1135" s="3"/>
      <c r="G1135" s="3"/>
    </row>
    <row r="1136" spans="5:7" ht="15.75">
      <c r="E1136" s="3"/>
      <c r="F1136" s="3"/>
      <c r="G1136" s="3"/>
    </row>
    <row r="1137" spans="5:7" ht="15.75">
      <c r="E1137" s="3"/>
      <c r="F1137" s="3"/>
      <c r="G1137" s="3"/>
    </row>
    <row r="1138" spans="5:7" ht="15.75">
      <c r="E1138" s="3"/>
      <c r="F1138" s="3"/>
      <c r="G1138" s="3"/>
    </row>
    <row r="1139" spans="5:7" ht="15.75">
      <c r="E1139" s="3"/>
      <c r="F1139" s="3"/>
      <c r="G1139" s="3"/>
    </row>
    <row r="1140" spans="5:7" ht="15.75">
      <c r="E1140" s="3"/>
      <c r="F1140" s="3"/>
      <c r="G1140" s="3"/>
    </row>
    <row r="1141" spans="5:7" ht="15.75">
      <c r="E1141" s="3"/>
      <c r="F1141" s="3"/>
      <c r="G1141" s="3"/>
    </row>
    <row r="1142" spans="5:7" ht="15.75">
      <c r="E1142" s="3"/>
      <c r="F1142" s="3"/>
      <c r="G1142" s="3"/>
    </row>
    <row r="1143" spans="5:7" ht="15.75">
      <c r="E1143" s="3"/>
      <c r="F1143" s="3"/>
      <c r="G1143" s="3"/>
    </row>
    <row r="1144" spans="5:7" ht="15.75">
      <c r="E1144" s="3"/>
      <c r="F1144" s="3"/>
      <c r="G1144" s="3"/>
    </row>
    <row r="1145" spans="5:7" ht="15.75">
      <c r="E1145" s="3"/>
      <c r="F1145" s="3"/>
      <c r="G1145" s="3"/>
    </row>
    <row r="1146" spans="5:7" ht="15.75">
      <c r="E1146" s="3"/>
      <c r="F1146" s="3"/>
      <c r="G1146" s="3"/>
    </row>
    <row r="1147" spans="5:7" ht="15.75">
      <c r="E1147" s="3"/>
      <c r="F1147" s="3"/>
      <c r="G1147" s="3"/>
    </row>
    <row r="1148" spans="5:7" ht="15.75">
      <c r="E1148" s="3"/>
      <c r="F1148" s="3"/>
      <c r="G1148" s="3"/>
    </row>
    <row r="1149" spans="5:7" ht="15.75">
      <c r="E1149" s="3"/>
      <c r="F1149" s="3"/>
      <c r="G1149" s="3"/>
    </row>
    <row r="1150" spans="5:7" ht="15.75">
      <c r="E1150" s="3"/>
      <c r="F1150" s="3"/>
      <c r="G1150" s="3"/>
    </row>
    <row r="1151" spans="5:7" ht="15.75">
      <c r="E1151" s="3"/>
      <c r="F1151" s="3"/>
      <c r="G1151" s="3"/>
    </row>
    <row r="1152" spans="5:7" ht="15.75">
      <c r="E1152" s="3"/>
      <c r="F1152" s="3"/>
      <c r="G1152" s="3"/>
    </row>
    <row r="1153" spans="5:7" ht="15.75">
      <c r="E1153" s="3"/>
      <c r="F1153" s="3"/>
      <c r="G1153" s="3"/>
    </row>
    <row r="1154" spans="5:7" ht="15.75">
      <c r="E1154" s="3"/>
      <c r="F1154" s="3"/>
      <c r="G1154" s="3"/>
    </row>
    <row r="1155" spans="5:7" ht="15.75">
      <c r="E1155" s="3"/>
      <c r="F1155" s="3"/>
      <c r="G1155" s="3"/>
    </row>
    <row r="1156" spans="5:7" ht="15.75">
      <c r="E1156" s="3"/>
      <c r="F1156" s="3"/>
      <c r="G1156" s="3"/>
    </row>
    <row r="1157" spans="5:7" ht="15.75">
      <c r="E1157" s="3"/>
      <c r="F1157" s="3"/>
      <c r="G1157" s="3"/>
    </row>
    <row r="1158" spans="5:7" ht="15.75">
      <c r="E1158" s="3"/>
      <c r="F1158" s="3"/>
      <c r="G1158" s="3"/>
    </row>
    <row r="1159" spans="5:7" ht="15.75">
      <c r="E1159" s="3"/>
      <c r="F1159" s="3"/>
      <c r="G1159" s="3"/>
    </row>
    <row r="1160" spans="5:7" ht="15.75">
      <c r="E1160" s="3"/>
      <c r="F1160" s="3"/>
      <c r="G1160" s="3"/>
    </row>
    <row r="1161" spans="5:7" ht="15.75">
      <c r="E1161" s="3"/>
      <c r="F1161" s="3"/>
      <c r="G1161" s="3"/>
    </row>
    <row r="1162" spans="5:7" ht="15.75">
      <c r="E1162" s="3"/>
      <c r="F1162" s="3"/>
      <c r="G1162" s="3"/>
    </row>
    <row r="1163" spans="5:7" ht="15.75">
      <c r="E1163" s="3"/>
      <c r="F1163" s="3"/>
      <c r="G1163" s="3"/>
    </row>
    <row r="1164" spans="5:7" ht="15.75">
      <c r="E1164" s="3"/>
      <c r="F1164" s="3"/>
      <c r="G1164" s="3"/>
    </row>
    <row r="1165" spans="5:7" ht="15.75">
      <c r="E1165" s="3"/>
      <c r="F1165" s="3"/>
      <c r="G1165" s="3"/>
    </row>
    <row r="1166" spans="5:7" ht="15.75">
      <c r="E1166" s="3"/>
      <c r="F1166" s="3"/>
      <c r="G1166" s="3"/>
    </row>
    <row r="1167" spans="5:7" ht="15.75">
      <c r="E1167" s="3"/>
      <c r="F1167" s="3"/>
      <c r="G1167" s="3"/>
    </row>
    <row r="1168" spans="5:7" ht="15.75">
      <c r="E1168" s="3"/>
      <c r="F1168" s="3"/>
      <c r="G1168" s="3"/>
    </row>
    <row r="1169" spans="5:7" ht="15.75">
      <c r="E1169" s="3"/>
      <c r="F1169" s="3"/>
      <c r="G1169" s="3"/>
    </row>
    <row r="1170" spans="5:7" ht="15.75">
      <c r="E1170" s="3"/>
      <c r="F1170" s="3"/>
      <c r="G1170" s="3"/>
    </row>
    <row r="1171" spans="5:7" ht="15.75">
      <c r="E1171" s="3"/>
      <c r="F1171" s="3"/>
      <c r="G1171" s="3"/>
    </row>
    <row r="1172" spans="5:7" ht="15.75">
      <c r="E1172" s="3"/>
      <c r="F1172" s="3"/>
      <c r="G1172" s="3"/>
    </row>
    <row r="1173" spans="5:7" ht="15.75">
      <c r="E1173" s="3"/>
      <c r="F1173" s="3"/>
      <c r="G1173" s="3"/>
    </row>
    <row r="1174" spans="5:7" ht="15.75">
      <c r="E1174" s="3"/>
      <c r="F1174" s="3"/>
      <c r="G1174" s="3"/>
    </row>
    <row r="1175" spans="5:7" ht="15.75">
      <c r="E1175" s="3"/>
      <c r="F1175" s="3"/>
      <c r="G1175" s="3"/>
    </row>
    <row r="1176" spans="5:7" ht="15.75">
      <c r="E1176" s="3"/>
      <c r="F1176" s="3"/>
      <c r="G1176" s="3"/>
    </row>
    <row r="1177" spans="5:7" ht="15.75">
      <c r="E1177" s="3"/>
      <c r="F1177" s="3"/>
      <c r="G1177" s="3"/>
    </row>
    <row r="1178" spans="5:7" ht="15.75">
      <c r="E1178" s="3"/>
      <c r="F1178" s="3"/>
      <c r="G1178" s="3"/>
    </row>
    <row r="1179" spans="5:7" ht="15.75">
      <c r="E1179" s="3"/>
      <c r="F1179" s="3"/>
      <c r="G1179" s="3"/>
    </row>
    <row r="1180" spans="5:7" ht="15.75">
      <c r="E1180" s="3"/>
      <c r="F1180" s="3"/>
      <c r="G1180" s="3"/>
    </row>
    <row r="1181" spans="5:7" ht="15.75">
      <c r="E1181" s="3"/>
      <c r="F1181" s="3"/>
      <c r="G1181" s="3"/>
    </row>
    <row r="1182" spans="5:7" ht="15.75">
      <c r="E1182" s="3"/>
      <c r="F1182" s="3"/>
      <c r="G1182" s="3"/>
    </row>
    <row r="1183" spans="5:7" ht="15.75">
      <c r="E1183" s="3"/>
      <c r="F1183" s="3"/>
      <c r="G1183" s="3"/>
    </row>
    <row r="1184" spans="5:7" ht="15.75">
      <c r="E1184" s="3"/>
      <c r="F1184" s="3"/>
      <c r="G1184" s="3"/>
    </row>
    <row r="1185" spans="5:7" ht="15.75">
      <c r="E1185" s="3"/>
      <c r="F1185" s="3"/>
      <c r="G1185" s="3"/>
    </row>
    <row r="1186" spans="5:7" ht="15.75">
      <c r="E1186" s="3"/>
      <c r="F1186" s="3"/>
      <c r="G1186" s="3"/>
    </row>
    <row r="1187" spans="5:7" ht="15.75">
      <c r="E1187" s="3"/>
      <c r="F1187" s="3"/>
      <c r="G1187" s="3"/>
    </row>
    <row r="1188" spans="5:7" ht="15.75">
      <c r="E1188" s="3"/>
      <c r="F1188" s="3"/>
      <c r="G1188" s="3"/>
    </row>
    <row r="1189" spans="5:7" ht="15.75">
      <c r="E1189" s="3"/>
      <c r="F1189" s="3"/>
      <c r="G1189" s="3"/>
    </row>
    <row r="1190" spans="5:7" ht="15.75">
      <c r="E1190" s="3"/>
      <c r="F1190" s="3"/>
      <c r="G1190" s="3"/>
    </row>
    <row r="1191" spans="5:7" ht="15.75">
      <c r="E1191" s="3"/>
      <c r="F1191" s="3"/>
      <c r="G1191" s="3"/>
    </row>
    <row r="1192" spans="5:7" ht="15.75">
      <c r="E1192" s="3"/>
      <c r="F1192" s="3"/>
      <c r="G1192" s="3"/>
    </row>
    <row r="1193" spans="5:7" ht="15.75">
      <c r="E1193" s="3"/>
      <c r="F1193" s="3"/>
      <c r="G1193" s="3"/>
    </row>
    <row r="1194" spans="5:7" ht="15.75">
      <c r="E1194" s="3"/>
      <c r="F1194" s="3"/>
      <c r="G1194" s="3"/>
    </row>
    <row r="1195" spans="5:7" ht="15.75">
      <c r="E1195" s="3"/>
      <c r="F1195" s="3"/>
      <c r="G1195" s="3"/>
    </row>
    <row r="1196" spans="5:7" ht="15.75">
      <c r="E1196" s="3"/>
      <c r="F1196" s="3"/>
      <c r="G1196" s="3"/>
    </row>
    <row r="1197" spans="5:7" ht="15.75">
      <c r="E1197" s="3"/>
      <c r="F1197" s="3"/>
      <c r="G1197" s="3"/>
    </row>
    <row r="1198" spans="5:7" ht="15.75">
      <c r="E1198" s="3"/>
      <c r="F1198" s="3"/>
      <c r="G1198" s="3"/>
    </row>
    <row r="1199" spans="5:7" ht="15.75">
      <c r="E1199" s="3"/>
      <c r="F1199" s="3"/>
      <c r="G1199" s="3"/>
    </row>
    <row r="1200" spans="5:7" ht="15.75">
      <c r="E1200" s="3"/>
      <c r="F1200" s="3"/>
      <c r="G1200" s="3"/>
    </row>
    <row r="1201" spans="5:7" ht="15.75">
      <c r="E1201" s="3"/>
      <c r="F1201" s="3"/>
      <c r="G1201" s="3"/>
    </row>
    <row r="1202" spans="5:7" ht="15.75">
      <c r="E1202" s="3"/>
      <c r="F1202" s="3"/>
      <c r="G1202" s="3"/>
    </row>
    <row r="1203" spans="5:7" ht="15.75">
      <c r="E1203" s="3"/>
      <c r="F1203" s="3"/>
      <c r="G1203" s="3"/>
    </row>
    <row r="1204" spans="5:7" ht="15.75">
      <c r="E1204" s="3"/>
      <c r="F1204" s="3"/>
      <c r="G1204" s="3"/>
    </row>
    <row r="1205" spans="5:7" ht="15.75">
      <c r="E1205" s="3"/>
      <c r="F1205" s="3"/>
      <c r="G1205" s="3"/>
    </row>
    <row r="1206" spans="5:7" ht="15.75">
      <c r="E1206" s="3"/>
      <c r="F1206" s="3"/>
      <c r="G1206" s="3"/>
    </row>
    <row r="1207" spans="5:7" ht="15.75">
      <c r="E1207" s="3"/>
      <c r="F1207" s="3"/>
      <c r="G1207" s="3"/>
    </row>
    <row r="1208" spans="5:7" ht="15.75">
      <c r="E1208" s="3"/>
      <c r="F1208" s="3"/>
      <c r="G1208" s="3"/>
    </row>
    <row r="1209" spans="5:7" ht="15.75">
      <c r="E1209" s="3"/>
      <c r="F1209" s="3"/>
      <c r="G1209" s="3"/>
    </row>
    <row r="1210" spans="5:7" ht="15.75">
      <c r="E1210" s="3"/>
      <c r="F1210" s="3"/>
      <c r="G1210" s="3"/>
    </row>
    <row r="1211" spans="5:7" ht="15.75">
      <c r="E1211" s="3"/>
      <c r="F1211" s="3"/>
      <c r="G1211" s="3"/>
    </row>
    <row r="1212" spans="5:7" ht="15.75">
      <c r="E1212" s="3"/>
      <c r="F1212" s="3"/>
      <c r="G1212" s="3"/>
    </row>
    <row r="1213" spans="5:7" ht="15.75">
      <c r="E1213" s="3"/>
      <c r="F1213" s="3"/>
      <c r="G1213" s="3"/>
    </row>
    <row r="1214" spans="5:7" ht="15.75">
      <c r="E1214" s="3"/>
      <c r="F1214" s="3"/>
      <c r="G1214" s="3"/>
    </row>
    <row r="1215" spans="5:7" ht="15.75">
      <c r="E1215" s="3"/>
      <c r="F1215" s="3"/>
      <c r="G1215" s="3"/>
    </row>
    <row r="1216" spans="5:7" ht="15.75">
      <c r="E1216" s="3"/>
      <c r="F1216" s="3"/>
      <c r="G1216" s="3"/>
    </row>
    <row r="1217" spans="5:7" ht="15.75">
      <c r="E1217" s="3"/>
      <c r="F1217" s="3"/>
      <c r="G1217" s="3"/>
    </row>
    <row r="1218" spans="5:7" ht="15.75">
      <c r="E1218" s="3"/>
      <c r="F1218" s="3"/>
      <c r="G1218" s="3"/>
    </row>
    <row r="1219" spans="5:7" ht="15.75">
      <c r="E1219" s="3"/>
      <c r="F1219" s="3"/>
      <c r="G1219" s="3"/>
    </row>
    <row r="1220" spans="5:7" ht="15.75">
      <c r="E1220" s="3"/>
      <c r="F1220" s="3"/>
      <c r="G1220" s="3"/>
    </row>
    <row r="1221" spans="5:7" ht="15.75">
      <c r="E1221" s="3"/>
      <c r="F1221" s="3"/>
      <c r="G1221" s="3"/>
    </row>
    <row r="1222" spans="5:7" ht="15.75">
      <c r="E1222" s="3"/>
      <c r="F1222" s="3"/>
      <c r="G1222" s="3"/>
    </row>
    <row r="1223" spans="5:7" ht="15.75">
      <c r="E1223" s="3"/>
      <c r="F1223" s="3"/>
      <c r="G1223" s="3"/>
    </row>
    <row r="1224" spans="5:7" ht="15.75">
      <c r="E1224" s="3"/>
      <c r="F1224" s="3"/>
      <c r="G1224" s="3"/>
    </row>
    <row r="1225" spans="5:7" ht="15.75">
      <c r="E1225" s="3"/>
      <c r="F1225" s="3"/>
      <c r="G1225" s="3"/>
    </row>
    <row r="1226" spans="5:7" ht="15.75">
      <c r="E1226" s="3"/>
      <c r="F1226" s="3"/>
      <c r="G1226" s="3"/>
    </row>
    <row r="1227" spans="5:7" ht="15.75">
      <c r="E1227" s="3"/>
      <c r="F1227" s="3"/>
      <c r="G1227" s="3"/>
    </row>
    <row r="1228" spans="5:7" ht="15.75">
      <c r="E1228" s="3"/>
      <c r="F1228" s="3"/>
      <c r="G1228" s="3"/>
    </row>
    <row r="1229" spans="5:7" ht="15.75">
      <c r="E1229" s="3"/>
      <c r="F1229" s="3"/>
      <c r="G1229" s="3"/>
    </row>
    <row r="1230" spans="5:7" ht="15.75">
      <c r="E1230" s="3"/>
      <c r="F1230" s="3"/>
      <c r="G1230" s="3"/>
    </row>
    <row r="1231" spans="5:7" ht="15.75">
      <c r="E1231" s="3"/>
      <c r="F1231" s="3"/>
      <c r="G1231" s="3"/>
    </row>
    <row r="1232" spans="5:7" ht="15.75">
      <c r="E1232" s="3"/>
      <c r="F1232" s="3"/>
      <c r="G1232" s="3"/>
    </row>
    <row r="1233" spans="5:7" ht="15.75">
      <c r="E1233" s="3"/>
      <c r="F1233" s="3"/>
      <c r="G1233" s="3"/>
    </row>
    <row r="1234" spans="5:7" ht="15.75">
      <c r="E1234" s="3"/>
      <c r="F1234" s="3"/>
      <c r="G1234" s="3"/>
    </row>
    <row r="1235" spans="5:7" ht="15.75">
      <c r="E1235" s="3"/>
      <c r="F1235" s="3"/>
      <c r="G1235" s="3"/>
    </row>
    <row r="1236" spans="5:7" ht="15.75">
      <c r="E1236" s="3"/>
      <c r="F1236" s="3"/>
      <c r="G1236" s="3"/>
    </row>
    <row r="1237" spans="5:7" ht="15.75">
      <c r="E1237" s="3"/>
      <c r="F1237" s="3"/>
      <c r="G1237" s="3"/>
    </row>
    <row r="1238" spans="5:7" ht="15.75">
      <c r="E1238" s="3"/>
      <c r="F1238" s="3"/>
      <c r="G1238" s="3"/>
    </row>
    <row r="1239" spans="5:7" ht="15.75">
      <c r="E1239" s="3"/>
      <c r="F1239" s="3"/>
      <c r="G1239" s="3"/>
    </row>
    <row r="1240" spans="5:7" ht="15.75">
      <c r="E1240" s="3"/>
      <c r="F1240" s="3"/>
      <c r="G1240" s="3"/>
    </row>
    <row r="1241" spans="5:7" ht="15.75">
      <c r="E1241" s="3"/>
      <c r="F1241" s="3"/>
      <c r="G1241" s="3"/>
    </row>
    <row r="1242" spans="5:7" ht="15.75">
      <c r="E1242" s="3"/>
      <c r="F1242" s="3"/>
      <c r="G1242" s="3"/>
    </row>
    <row r="1243" spans="5:7" ht="15.75">
      <c r="E1243" s="3"/>
      <c r="F1243" s="3"/>
      <c r="G1243" s="3"/>
    </row>
    <row r="1244" spans="5:7" ht="15.75">
      <c r="E1244" s="3"/>
      <c r="F1244" s="3"/>
      <c r="G1244" s="3"/>
    </row>
    <row r="1245" spans="5:7" ht="15.75">
      <c r="E1245" s="3"/>
      <c r="F1245" s="3"/>
      <c r="G1245" s="3"/>
    </row>
    <row r="1246" spans="5:7" ht="15.75">
      <c r="E1246" s="3"/>
      <c r="F1246" s="3"/>
      <c r="G1246" s="3"/>
    </row>
    <row r="1247" spans="5:7" ht="15.75">
      <c r="E1247" s="3"/>
      <c r="F1247" s="3"/>
      <c r="G1247" s="3"/>
    </row>
    <row r="1248" spans="5:7" ht="15.75">
      <c r="E1248" s="3"/>
      <c r="F1248" s="3"/>
      <c r="G1248" s="3"/>
    </row>
    <row r="1249" spans="5:7" ht="15.75">
      <c r="E1249" s="3"/>
      <c r="F1249" s="3"/>
      <c r="G1249" s="3"/>
    </row>
    <row r="1250" spans="5:7" ht="15.75">
      <c r="E1250" s="3"/>
      <c r="F1250" s="3"/>
      <c r="G1250" s="3"/>
    </row>
    <row r="1251" spans="5:7" ht="15.75">
      <c r="E1251" s="3"/>
      <c r="F1251" s="3"/>
      <c r="G1251" s="3"/>
    </row>
    <row r="1252" spans="5:7" ht="15.75">
      <c r="E1252" s="3"/>
      <c r="F1252" s="3"/>
      <c r="G1252" s="3"/>
    </row>
    <row r="1253" spans="5:7" ht="15.75">
      <c r="E1253" s="3"/>
      <c r="F1253" s="3"/>
      <c r="G1253" s="3"/>
    </row>
    <row r="1254" spans="5:7" ht="15.75">
      <c r="E1254" s="3"/>
      <c r="F1254" s="3"/>
      <c r="G1254" s="3"/>
    </row>
    <row r="1255" spans="5:7" ht="15.75">
      <c r="E1255" s="3"/>
      <c r="F1255" s="3"/>
      <c r="G1255" s="3"/>
    </row>
    <row r="1256" spans="5:7" ht="15.75">
      <c r="E1256" s="3"/>
      <c r="F1256" s="3"/>
      <c r="G1256" s="3"/>
    </row>
    <row r="1257" spans="5:7" ht="15.75">
      <c r="E1257" s="3"/>
      <c r="F1257" s="3"/>
      <c r="G1257" s="3"/>
    </row>
    <row r="1258" spans="5:7" ht="15.75">
      <c r="E1258" s="3"/>
      <c r="F1258" s="3"/>
      <c r="G1258" s="3"/>
    </row>
    <row r="1259" spans="5:7" ht="15.75">
      <c r="E1259" s="3"/>
      <c r="F1259" s="3"/>
      <c r="G1259" s="3"/>
    </row>
    <row r="1260" spans="5:7" ht="15.75">
      <c r="E1260" s="3"/>
      <c r="F1260" s="3"/>
      <c r="G1260" s="3"/>
    </row>
    <row r="1261" spans="5:7" ht="15.75">
      <c r="E1261" s="3"/>
      <c r="F1261" s="3"/>
      <c r="G1261" s="3"/>
    </row>
    <row r="1262" spans="5:7" ht="15.75">
      <c r="E1262" s="3"/>
      <c r="F1262" s="3"/>
      <c r="G1262" s="3"/>
    </row>
    <row r="1263" spans="5:7" ht="15.75">
      <c r="E1263" s="3"/>
      <c r="F1263" s="3"/>
      <c r="G1263" s="3"/>
    </row>
    <row r="1264" spans="5:7" ht="15.75">
      <c r="E1264" s="3"/>
      <c r="F1264" s="3"/>
      <c r="G1264" s="3"/>
    </row>
    <row r="1265" spans="5:7" ht="15.75">
      <c r="E1265" s="3"/>
      <c r="F1265" s="3"/>
      <c r="G1265" s="3"/>
    </row>
    <row r="1266" spans="5:7" ht="15.75">
      <c r="E1266" s="3"/>
      <c r="F1266" s="3"/>
      <c r="G1266" s="3"/>
    </row>
    <row r="1267" spans="5:7" ht="15.75">
      <c r="E1267" s="3"/>
      <c r="F1267" s="3"/>
      <c r="G1267" s="3"/>
    </row>
    <row r="1268" spans="5:7" ht="15.75">
      <c r="E1268" s="3"/>
      <c r="F1268" s="3"/>
      <c r="G1268" s="3"/>
    </row>
    <row r="1269" spans="5:7" ht="15.75">
      <c r="E1269" s="3"/>
      <c r="F1269" s="3"/>
      <c r="G1269" s="3"/>
    </row>
    <row r="1270" spans="5:7" ht="15.75">
      <c r="E1270" s="3"/>
      <c r="F1270" s="3"/>
      <c r="G1270" s="3"/>
    </row>
    <row r="1271" spans="5:7" ht="15.75">
      <c r="E1271" s="3"/>
      <c r="F1271" s="3"/>
      <c r="G1271" s="3"/>
    </row>
    <row r="1272" spans="5:7" ht="15.75">
      <c r="E1272" s="3"/>
      <c r="F1272" s="3"/>
      <c r="G1272" s="3"/>
    </row>
    <row r="1273" spans="5:7" ht="15.75">
      <c r="E1273" s="3"/>
      <c r="F1273" s="3"/>
      <c r="G1273" s="3"/>
    </row>
    <row r="1274" spans="5:7" ht="15.75">
      <c r="E1274" s="3"/>
      <c r="F1274" s="3"/>
      <c r="G1274" s="3"/>
    </row>
    <row r="1275" spans="5:7" ht="15.75">
      <c r="E1275" s="3"/>
      <c r="F1275" s="3"/>
      <c r="G1275" s="3"/>
    </row>
    <row r="1276" spans="5:7" ht="15.75">
      <c r="E1276" s="3"/>
      <c r="F1276" s="3"/>
      <c r="G1276" s="3"/>
    </row>
    <row r="1277" spans="5:7" ht="15.75">
      <c r="E1277" s="3"/>
      <c r="F1277" s="3"/>
      <c r="G1277" s="3"/>
    </row>
    <row r="1278" spans="5:7" ht="15.75">
      <c r="E1278" s="3"/>
      <c r="F1278" s="3"/>
      <c r="G1278" s="3"/>
    </row>
    <row r="1279" spans="5:7" ht="15.75">
      <c r="E1279" s="3"/>
      <c r="F1279" s="3"/>
      <c r="G1279" s="3"/>
    </row>
    <row r="1280" spans="5:7" ht="15.75">
      <c r="E1280" s="3"/>
      <c r="F1280" s="3"/>
      <c r="G1280" s="3"/>
    </row>
    <row r="1281" spans="5:7" ht="15.75">
      <c r="E1281" s="3"/>
      <c r="F1281" s="3"/>
      <c r="G1281" s="3"/>
    </row>
    <row r="1282" spans="5:7" ht="15.75">
      <c r="E1282" s="3"/>
      <c r="F1282" s="3"/>
      <c r="G1282" s="3"/>
    </row>
    <row r="1283" spans="5:7" ht="15.75">
      <c r="E1283" s="3"/>
      <c r="F1283" s="3"/>
      <c r="G1283" s="3"/>
    </row>
    <row r="1284" spans="5:7" ht="15.75">
      <c r="E1284" s="3"/>
      <c r="F1284" s="3"/>
      <c r="G1284" s="3"/>
    </row>
    <row r="1285" spans="5:7" ht="15.75">
      <c r="E1285" s="3"/>
      <c r="F1285" s="3"/>
      <c r="G1285" s="3"/>
    </row>
    <row r="1286" spans="5:7" ht="15.75">
      <c r="E1286" s="3"/>
      <c r="F1286" s="3"/>
      <c r="G1286" s="3"/>
    </row>
    <row r="1287" spans="5:7" ht="15.75">
      <c r="E1287" s="3"/>
      <c r="F1287" s="3"/>
      <c r="G1287" s="3"/>
    </row>
    <row r="1288" spans="5:7" ht="15.75">
      <c r="E1288" s="3"/>
      <c r="F1288" s="3"/>
      <c r="G1288" s="3"/>
    </row>
    <row r="1289" spans="5:7" ht="15.75">
      <c r="E1289" s="3"/>
      <c r="F1289" s="3"/>
      <c r="G1289" s="3"/>
    </row>
    <row r="1290" spans="5:7" ht="15.75">
      <c r="E1290" s="3"/>
      <c r="F1290" s="3"/>
      <c r="G1290" s="3"/>
    </row>
    <row r="1291" spans="5:7" ht="15.75">
      <c r="E1291" s="3"/>
      <c r="F1291" s="3"/>
      <c r="G1291" s="3"/>
    </row>
    <row r="1292" spans="5:7" ht="15.75">
      <c r="E1292" s="3"/>
      <c r="F1292" s="3"/>
      <c r="G1292" s="3"/>
    </row>
    <row r="1293" spans="5:7" ht="15.75">
      <c r="E1293" s="3"/>
      <c r="F1293" s="3"/>
      <c r="G1293" s="3"/>
    </row>
    <row r="1294" spans="5:7" ht="15.75">
      <c r="E1294" s="3"/>
      <c r="F1294" s="3"/>
      <c r="G1294" s="3"/>
    </row>
    <row r="1295" spans="5:7" ht="15.75">
      <c r="E1295" s="3"/>
      <c r="F1295" s="3"/>
      <c r="G1295" s="3"/>
    </row>
    <row r="1296" spans="5:7" ht="15.75">
      <c r="E1296" s="3"/>
      <c r="F1296" s="3"/>
      <c r="G1296" s="3"/>
    </row>
    <row r="1297" spans="5:7" ht="15.75">
      <c r="E1297" s="3"/>
      <c r="F1297" s="3"/>
      <c r="G1297" s="3"/>
    </row>
    <row r="1298" spans="5:7" ht="15.75">
      <c r="E1298" s="3"/>
      <c r="F1298" s="3"/>
      <c r="G1298" s="3"/>
    </row>
    <row r="1299" spans="5:7" ht="15.75">
      <c r="E1299" s="3"/>
      <c r="F1299" s="3"/>
      <c r="G1299" s="3"/>
    </row>
    <row r="1300" spans="5:7" ht="15.75">
      <c r="E1300" s="3"/>
      <c r="F1300" s="3"/>
      <c r="G1300" s="3"/>
    </row>
    <row r="1301" spans="5:7" ht="15.75">
      <c r="E1301" s="3"/>
      <c r="F1301" s="3"/>
      <c r="G1301" s="3"/>
    </row>
    <row r="1302" spans="5:7" ht="15.75">
      <c r="E1302" s="3"/>
      <c r="F1302" s="3"/>
      <c r="G1302" s="3"/>
    </row>
    <row r="1303" spans="5:7" ht="15.75">
      <c r="E1303" s="3"/>
      <c r="F1303" s="3"/>
      <c r="G1303" s="3"/>
    </row>
    <row r="1304" spans="5:7" ht="15.75">
      <c r="E1304" s="3"/>
      <c r="F1304" s="3"/>
      <c r="G1304" s="3"/>
    </row>
    <row r="1305" spans="5:7" ht="15.75">
      <c r="E1305" s="3"/>
      <c r="F1305" s="3"/>
      <c r="G1305" s="3"/>
    </row>
    <row r="1306" spans="5:7" ht="15.75">
      <c r="E1306" s="3"/>
      <c r="F1306" s="3"/>
      <c r="G1306" s="3"/>
    </row>
    <row r="1307" spans="5:7" ht="15.75">
      <c r="E1307" s="3"/>
      <c r="F1307" s="3"/>
      <c r="G1307" s="3"/>
    </row>
    <row r="1308" spans="5:7" ht="15.75">
      <c r="E1308" s="3"/>
      <c r="F1308" s="3"/>
      <c r="G1308" s="3"/>
    </row>
    <row r="1309" spans="5:7" ht="15.75">
      <c r="E1309" s="3"/>
      <c r="F1309" s="3"/>
      <c r="G1309" s="3"/>
    </row>
    <row r="1310" spans="5:7" ht="15.75">
      <c r="E1310" s="3"/>
      <c r="F1310" s="3"/>
      <c r="G1310" s="3"/>
    </row>
    <row r="1311" spans="5:7" ht="15.75">
      <c r="E1311" s="3"/>
      <c r="F1311" s="3"/>
      <c r="G1311" s="3"/>
    </row>
    <row r="1312" spans="5:7" ht="15.75">
      <c r="E1312" s="3"/>
      <c r="F1312" s="3"/>
      <c r="G1312" s="3"/>
    </row>
    <row r="1313" spans="5:7" ht="15.75">
      <c r="E1313" s="3"/>
      <c r="F1313" s="3"/>
      <c r="G1313" s="3"/>
    </row>
    <row r="1314" spans="5:7" ht="15.75">
      <c r="E1314" s="3"/>
      <c r="F1314" s="3"/>
      <c r="G1314" s="3"/>
    </row>
    <row r="1315" spans="5:7" ht="15.75">
      <c r="E1315" s="3"/>
      <c r="F1315" s="3"/>
      <c r="G1315" s="3"/>
    </row>
    <row r="1316" spans="5:7" ht="15.75">
      <c r="E1316" s="3"/>
      <c r="F1316" s="3"/>
      <c r="G1316" s="3"/>
    </row>
    <row r="1317" spans="5:7" ht="15.75">
      <c r="E1317" s="3"/>
      <c r="F1317" s="3"/>
      <c r="G1317" s="3"/>
    </row>
    <row r="1318" spans="5:7" ht="15.75">
      <c r="E1318" s="3"/>
      <c r="F1318" s="3"/>
      <c r="G1318" s="3"/>
    </row>
    <row r="1319" spans="5:7" ht="15.75">
      <c r="E1319" s="3"/>
      <c r="F1319" s="3"/>
      <c r="G1319" s="3"/>
    </row>
    <row r="1320" spans="5:7" ht="15.75">
      <c r="E1320" s="3"/>
      <c r="F1320" s="3"/>
      <c r="G1320" s="3"/>
    </row>
    <row r="1321" spans="5:7" ht="15.75">
      <c r="E1321" s="3"/>
      <c r="F1321" s="3"/>
      <c r="G1321" s="3"/>
    </row>
    <row r="1322" spans="5:7" ht="15.75">
      <c r="E1322" s="3"/>
      <c r="F1322" s="3"/>
      <c r="G1322" s="3"/>
    </row>
    <row r="1323" spans="5:7" ht="15.75">
      <c r="E1323" s="3"/>
      <c r="F1323" s="3"/>
      <c r="G1323" s="3"/>
    </row>
    <row r="1324" spans="5:7" ht="15.75">
      <c r="E1324" s="3"/>
      <c r="F1324" s="3"/>
      <c r="G1324" s="3"/>
    </row>
    <row r="1325" spans="5:7" ht="15.75">
      <c r="E1325" s="3"/>
      <c r="F1325" s="3"/>
      <c r="G1325" s="3"/>
    </row>
    <row r="1326" spans="5:7" ht="15.75">
      <c r="E1326" s="3"/>
      <c r="F1326" s="3"/>
      <c r="G1326" s="3"/>
    </row>
    <row r="1327" spans="5:7" ht="15.75">
      <c r="E1327" s="3"/>
      <c r="F1327" s="3"/>
      <c r="G1327" s="3"/>
    </row>
    <row r="1328" spans="5:7" ht="15.75">
      <c r="E1328" s="3"/>
      <c r="F1328" s="3"/>
      <c r="G1328" s="3"/>
    </row>
    <row r="1329" spans="5:7" ht="15.75">
      <c r="E1329" s="3"/>
      <c r="F1329" s="3"/>
      <c r="G1329" s="3"/>
    </row>
    <row r="1330" spans="5:7" ht="15.75">
      <c r="E1330" s="3"/>
      <c r="F1330" s="3"/>
      <c r="G1330" s="3"/>
    </row>
    <row r="1331" spans="5:7" ht="15.75">
      <c r="E1331" s="3"/>
      <c r="F1331" s="3"/>
      <c r="G1331" s="3"/>
    </row>
    <row r="1332" spans="5:7" ht="15.75">
      <c r="E1332" s="3"/>
      <c r="F1332" s="3"/>
      <c r="G1332" s="3"/>
    </row>
    <row r="1333" spans="5:7" ht="15.75">
      <c r="E1333" s="3"/>
      <c r="F1333" s="3"/>
      <c r="G1333" s="3"/>
    </row>
    <row r="1334" spans="5:7" ht="15.75">
      <c r="E1334" s="3"/>
      <c r="F1334" s="3"/>
      <c r="G1334" s="3"/>
    </row>
    <row r="1335" spans="5:7" ht="15.75">
      <c r="E1335" s="3"/>
      <c r="F1335" s="3"/>
      <c r="G1335" s="3"/>
    </row>
    <row r="1336" spans="5:7" ht="15.75">
      <c r="E1336" s="3"/>
      <c r="F1336" s="3"/>
      <c r="G1336" s="3"/>
    </row>
    <row r="1337" spans="5:7" ht="15.75">
      <c r="E1337" s="3"/>
      <c r="F1337" s="3"/>
      <c r="G1337" s="3"/>
    </row>
    <row r="1338" spans="5:7" ht="15.75">
      <c r="E1338" s="3"/>
      <c r="F1338" s="3"/>
      <c r="G1338" s="3"/>
    </row>
    <row r="1339" spans="5:7" ht="15.75">
      <c r="E1339" s="3"/>
      <c r="F1339" s="3"/>
      <c r="G1339" s="3"/>
    </row>
    <row r="1340" spans="5:7" ht="15.75">
      <c r="E1340" s="3"/>
      <c r="F1340" s="3"/>
      <c r="G1340" s="3"/>
    </row>
    <row r="1341" spans="5:7" ht="15.75">
      <c r="E1341" s="3"/>
      <c r="F1341" s="3"/>
      <c r="G1341" s="3"/>
    </row>
    <row r="1342" spans="5:7" ht="15.75">
      <c r="E1342" s="3"/>
      <c r="F1342" s="3"/>
      <c r="G1342" s="3"/>
    </row>
    <row r="1343" spans="5:7" ht="15.75">
      <c r="E1343" s="3"/>
      <c r="F1343" s="3"/>
      <c r="G1343" s="3"/>
    </row>
    <row r="1344" spans="5:7" ht="15.75">
      <c r="E1344" s="3"/>
      <c r="F1344" s="3"/>
      <c r="G1344" s="3"/>
    </row>
    <row r="1345" spans="5:7" ht="15.75">
      <c r="E1345" s="3"/>
      <c r="F1345" s="3"/>
      <c r="G1345" s="3"/>
    </row>
    <row r="1346" spans="5:7" ht="15.75">
      <c r="E1346" s="3"/>
      <c r="F1346" s="3"/>
      <c r="G1346" s="3"/>
    </row>
    <row r="1347" spans="5:7" ht="15.75">
      <c r="E1347" s="3"/>
      <c r="F1347" s="3"/>
      <c r="G1347" s="3"/>
    </row>
    <row r="1348" spans="5:7" ht="15.75">
      <c r="E1348" s="3"/>
      <c r="F1348" s="3"/>
      <c r="G1348" s="3"/>
    </row>
    <row r="1349" spans="5:7" ht="15.75">
      <c r="E1349" s="3"/>
      <c r="F1349" s="3"/>
      <c r="G1349" s="3"/>
    </row>
    <row r="1350" spans="5:7" ht="15.75">
      <c r="E1350" s="3"/>
      <c r="F1350" s="3"/>
      <c r="G1350" s="3"/>
    </row>
    <row r="1351" spans="5:7" ht="15.75">
      <c r="E1351" s="3"/>
      <c r="F1351" s="3"/>
      <c r="G1351" s="3"/>
    </row>
    <row r="1352" spans="5:7" ht="15.75">
      <c r="E1352" s="3"/>
      <c r="F1352" s="3"/>
      <c r="G1352" s="3"/>
    </row>
    <row r="1353" spans="5:7" ht="15.75">
      <c r="E1353" s="3"/>
      <c r="F1353" s="3"/>
      <c r="G1353" s="3"/>
    </row>
    <row r="1354" spans="5:7" ht="15.75">
      <c r="E1354" s="3"/>
      <c r="F1354" s="3"/>
      <c r="G1354" s="3"/>
    </row>
    <row r="1355" spans="5:7" ht="15.75">
      <c r="E1355" s="3"/>
      <c r="F1355" s="3"/>
      <c r="G1355" s="3"/>
    </row>
    <row r="1356" spans="5:7" ht="15.75">
      <c r="E1356" s="3"/>
      <c r="F1356" s="3"/>
      <c r="G1356" s="3"/>
    </row>
    <row r="1357" spans="5:7" ht="15.75">
      <c r="E1357" s="3"/>
      <c r="F1357" s="3"/>
      <c r="G1357" s="3"/>
    </row>
    <row r="1358" spans="5:7" ht="15.75">
      <c r="E1358" s="3"/>
      <c r="F1358" s="3"/>
      <c r="G1358" s="3"/>
    </row>
    <row r="1359" spans="5:7" ht="15.75">
      <c r="E1359" s="3"/>
      <c r="F1359" s="3"/>
      <c r="G1359" s="3"/>
    </row>
    <row r="1360" spans="5:7" ht="15.75">
      <c r="E1360" s="3"/>
      <c r="F1360" s="3"/>
      <c r="G1360" s="3"/>
    </row>
    <row r="1361" spans="5:7" ht="15.75">
      <c r="E1361" s="3"/>
      <c r="F1361" s="3"/>
      <c r="G1361" s="3"/>
    </row>
    <row r="1362" spans="5:7" ht="15.75">
      <c r="E1362" s="3"/>
      <c r="F1362" s="3"/>
      <c r="G1362" s="3"/>
    </row>
    <row r="1363" spans="5:7" ht="15.75">
      <c r="E1363" s="3"/>
      <c r="F1363" s="3"/>
      <c r="G1363" s="3"/>
    </row>
    <row r="1364" spans="5:7" ht="15.75">
      <c r="E1364" s="3"/>
      <c r="F1364" s="3"/>
      <c r="G1364" s="3"/>
    </row>
    <row r="1365" spans="5:7" ht="15.75">
      <c r="E1365" s="3"/>
      <c r="F1365" s="3"/>
      <c r="G1365" s="3"/>
    </row>
    <row r="1366" spans="5:7" ht="15.75">
      <c r="E1366" s="3"/>
      <c r="F1366" s="3"/>
      <c r="G1366" s="3"/>
    </row>
    <row r="1367" spans="5:7" ht="15.75">
      <c r="E1367" s="3"/>
      <c r="F1367" s="3"/>
      <c r="G1367" s="3"/>
    </row>
    <row r="1368" spans="5:7" ht="15.75">
      <c r="E1368" s="3"/>
      <c r="F1368" s="3"/>
      <c r="G1368" s="3"/>
    </row>
    <row r="1369" spans="5:7" ht="15.75">
      <c r="E1369" s="3"/>
      <c r="F1369" s="3"/>
      <c r="G1369" s="3"/>
    </row>
    <row r="1370" spans="5:7" ht="15.75">
      <c r="E1370" s="3"/>
      <c r="F1370" s="3"/>
      <c r="G1370" s="3"/>
    </row>
    <row r="1371" spans="5:7" ht="15.75">
      <c r="E1371" s="3"/>
      <c r="F1371" s="3"/>
      <c r="G1371" s="3"/>
    </row>
    <row r="1372" spans="5:7" ht="15.75">
      <c r="E1372" s="3"/>
      <c r="F1372" s="3"/>
      <c r="G1372" s="3"/>
    </row>
    <row r="1373" spans="5:7" ht="15.75">
      <c r="E1373" s="3"/>
      <c r="F1373" s="3"/>
      <c r="G1373" s="3"/>
    </row>
    <row r="1374" spans="5:7" ht="15.75">
      <c r="E1374" s="3"/>
      <c r="F1374" s="3"/>
      <c r="G1374" s="3"/>
    </row>
    <row r="1375" spans="5:7" ht="15.75">
      <c r="E1375" s="3"/>
      <c r="F1375" s="3"/>
      <c r="G1375" s="3"/>
    </row>
    <row r="1376" spans="5:7" ht="15.75">
      <c r="E1376" s="3"/>
      <c r="F1376" s="3"/>
      <c r="G1376" s="3"/>
    </row>
    <row r="1377" spans="5:7" ht="15.75">
      <c r="E1377" s="3"/>
      <c r="F1377" s="3"/>
      <c r="G1377" s="3"/>
    </row>
    <row r="1378" spans="5:7" ht="15.75">
      <c r="E1378" s="3"/>
      <c r="F1378" s="3"/>
      <c r="G1378" s="3"/>
    </row>
    <row r="1379" spans="5:7" ht="15.75">
      <c r="E1379" s="3"/>
      <c r="F1379" s="3"/>
      <c r="G1379" s="3"/>
    </row>
    <row r="1380" spans="5:7" ht="15.75">
      <c r="E1380" s="3"/>
      <c r="F1380" s="3"/>
      <c r="G1380" s="3"/>
    </row>
    <row r="1381" spans="5:7" ht="15.75">
      <c r="E1381" s="3"/>
      <c r="F1381" s="3"/>
      <c r="G1381" s="3"/>
    </row>
    <row r="1382" spans="5:7" ht="15.75">
      <c r="E1382" s="3"/>
      <c r="F1382" s="3"/>
      <c r="G1382" s="3"/>
    </row>
    <row r="1383" spans="5:7" ht="15.75">
      <c r="E1383" s="3"/>
      <c r="F1383" s="3"/>
      <c r="G1383" s="3"/>
    </row>
    <row r="1384" spans="5:7" ht="15.75">
      <c r="E1384" s="3"/>
      <c r="F1384" s="3"/>
      <c r="G1384" s="3"/>
    </row>
    <row r="1385" spans="5:7" ht="15.75">
      <c r="E1385" s="3"/>
      <c r="F1385" s="3"/>
      <c r="G1385" s="3"/>
    </row>
    <row r="1386" spans="5:7" ht="15.75">
      <c r="E1386" s="3"/>
      <c r="F1386" s="3"/>
      <c r="G1386" s="3"/>
    </row>
    <row r="1387" spans="5:7" ht="15.75">
      <c r="E1387" s="3"/>
      <c r="F1387" s="3"/>
      <c r="G1387" s="3"/>
    </row>
    <row r="1388" spans="5:7" ht="15.75">
      <c r="E1388" s="3"/>
      <c r="F1388" s="3"/>
      <c r="G1388" s="3"/>
    </row>
    <row r="1389" spans="5:7" ht="15.75">
      <c r="E1389" s="3"/>
      <c r="F1389" s="3"/>
      <c r="G1389" s="3"/>
    </row>
    <row r="1390" spans="5:7" ht="15.75">
      <c r="E1390" s="3"/>
      <c r="F1390" s="3"/>
      <c r="G1390" s="3"/>
    </row>
    <row r="1391" spans="5:7" ht="15.75">
      <c r="E1391" s="3"/>
      <c r="F1391" s="3"/>
      <c r="G1391" s="3"/>
    </row>
    <row r="1392" spans="5:7" ht="15.75">
      <c r="E1392" s="3"/>
      <c r="F1392" s="3"/>
      <c r="G1392" s="3"/>
    </row>
    <row r="1393" spans="5:7" ht="15.75">
      <c r="E1393" s="3"/>
      <c r="F1393" s="3"/>
      <c r="G1393" s="3"/>
    </row>
    <row r="1394" spans="5:7" ht="15.75">
      <c r="E1394" s="3"/>
      <c r="F1394" s="3"/>
      <c r="G1394" s="3"/>
    </row>
    <row r="1395" spans="5:7" ht="15.75">
      <c r="E1395" s="3"/>
      <c r="F1395" s="3"/>
      <c r="G1395" s="3"/>
    </row>
    <row r="1396" spans="5:7" ht="15.75">
      <c r="E1396" s="3"/>
      <c r="F1396" s="3"/>
      <c r="G1396" s="3"/>
    </row>
    <row r="1397" spans="5:7" ht="15.75">
      <c r="E1397" s="3"/>
      <c r="F1397" s="3"/>
      <c r="G1397" s="3"/>
    </row>
    <row r="1398" spans="5:7" ht="15.75">
      <c r="E1398" s="3"/>
      <c r="F1398" s="3"/>
      <c r="G1398" s="3"/>
    </row>
    <row r="1399" spans="5:7" ht="15.75">
      <c r="E1399" s="3"/>
      <c r="F1399" s="3"/>
      <c r="G1399" s="3"/>
    </row>
    <row r="1400" spans="5:7" ht="15.75">
      <c r="E1400" s="3"/>
      <c r="F1400" s="3"/>
      <c r="G1400" s="3"/>
    </row>
    <row r="1401" spans="5:7" ht="15.75">
      <c r="E1401" s="3"/>
      <c r="F1401" s="3"/>
      <c r="G1401" s="3"/>
    </row>
    <row r="1402" spans="5:7" ht="15.75">
      <c r="E1402" s="3"/>
      <c r="F1402" s="3"/>
      <c r="G1402" s="3"/>
    </row>
    <row r="1403" spans="5:7" ht="15.75">
      <c r="E1403" s="3"/>
      <c r="F1403" s="3"/>
      <c r="G1403" s="3"/>
    </row>
    <row r="1404" spans="5:7" ht="15.75">
      <c r="E1404" s="3"/>
      <c r="F1404" s="3"/>
      <c r="G1404" s="3"/>
    </row>
    <row r="1405" spans="5:7" ht="15.75">
      <c r="E1405" s="3"/>
      <c r="F1405" s="3"/>
      <c r="G1405" s="3"/>
    </row>
    <row r="1406" spans="5:7" ht="15.75">
      <c r="E1406" s="3"/>
      <c r="F1406" s="3"/>
      <c r="G1406" s="3"/>
    </row>
    <row r="1407" spans="5:7" ht="15.75">
      <c r="E1407" s="3"/>
      <c r="F1407" s="3"/>
      <c r="G1407" s="3"/>
    </row>
    <row r="1408" spans="5:7" ht="15.75">
      <c r="E1408" s="3"/>
      <c r="F1408" s="3"/>
      <c r="G1408" s="3"/>
    </row>
    <row r="1409" spans="5:7" ht="15.75">
      <c r="E1409" s="3"/>
      <c r="F1409" s="3"/>
      <c r="G1409" s="3"/>
    </row>
    <row r="1410" spans="5:7" ht="15.75">
      <c r="E1410" s="3"/>
      <c r="F1410" s="3"/>
      <c r="G1410" s="3"/>
    </row>
    <row r="1411" spans="5:7" ht="15.75">
      <c r="E1411" s="3"/>
      <c r="F1411" s="3"/>
      <c r="G1411" s="3"/>
    </row>
    <row r="1412" spans="5:7" ht="15.75">
      <c r="E1412" s="3"/>
      <c r="F1412" s="3"/>
      <c r="G1412" s="3"/>
    </row>
    <row r="1413" spans="5:7" ht="15.75">
      <c r="E1413" s="3"/>
      <c r="F1413" s="3"/>
      <c r="G1413" s="3"/>
    </row>
    <row r="1414" spans="5:7" ht="15.75">
      <c r="E1414" s="3"/>
      <c r="F1414" s="3"/>
      <c r="G1414" s="3"/>
    </row>
    <row r="1415" spans="5:7" ht="15.75">
      <c r="E1415" s="3"/>
      <c r="F1415" s="3"/>
      <c r="G1415" s="3"/>
    </row>
    <row r="1416" spans="5:7" ht="15.75">
      <c r="E1416" s="3"/>
      <c r="F1416" s="3"/>
      <c r="G1416" s="3"/>
    </row>
    <row r="1417" spans="5:7" ht="15.75">
      <c r="E1417" s="3"/>
      <c r="F1417" s="3"/>
      <c r="G1417" s="3"/>
    </row>
    <row r="1418" spans="5:7" ht="15.75">
      <c r="E1418" s="3"/>
      <c r="F1418" s="3"/>
      <c r="G1418" s="3"/>
    </row>
    <row r="1419" spans="5:7" ht="15.75">
      <c r="E1419" s="3"/>
      <c r="F1419" s="3"/>
      <c r="G1419" s="3"/>
    </row>
    <row r="1420" spans="5:7" ht="15.75">
      <c r="E1420" s="3"/>
      <c r="F1420" s="3"/>
      <c r="G1420" s="3"/>
    </row>
    <row r="1421" spans="5:7" ht="15.75">
      <c r="E1421" s="3"/>
      <c r="F1421" s="3"/>
      <c r="G1421" s="3"/>
    </row>
    <row r="1422" spans="5:7" ht="15.75">
      <c r="E1422" s="3"/>
      <c r="F1422" s="3"/>
      <c r="G1422" s="3"/>
    </row>
    <row r="1423" spans="5:7" ht="15.75">
      <c r="E1423" s="3"/>
      <c r="F1423" s="3"/>
      <c r="G1423" s="3"/>
    </row>
    <row r="1424" spans="5:7" ht="15.75">
      <c r="E1424" s="3"/>
      <c r="F1424" s="3"/>
      <c r="G1424" s="3"/>
    </row>
    <row r="1425" spans="5:7" ht="15.75">
      <c r="E1425" s="3"/>
      <c r="F1425" s="3"/>
      <c r="G1425" s="3"/>
    </row>
    <row r="1426" spans="5:7" ht="15.75">
      <c r="E1426" s="3"/>
      <c r="F1426" s="3"/>
      <c r="G1426" s="3"/>
    </row>
    <row r="1427" spans="5:7" ht="15.75">
      <c r="E1427" s="3"/>
      <c r="F1427" s="3"/>
      <c r="G1427" s="3"/>
    </row>
    <row r="1428" spans="5:7" ht="15.75">
      <c r="E1428" s="3"/>
      <c r="F1428" s="3"/>
      <c r="G1428" s="3"/>
    </row>
    <row r="1429" spans="5:7" ht="15.75">
      <c r="E1429" s="3"/>
      <c r="F1429" s="3"/>
      <c r="G1429" s="3"/>
    </row>
    <row r="1430" spans="5:7" ht="15.75">
      <c r="E1430" s="3"/>
      <c r="F1430" s="3"/>
      <c r="G1430" s="3"/>
    </row>
    <row r="1431" spans="5:7" ht="15.75">
      <c r="E1431" s="3"/>
      <c r="F1431" s="3"/>
      <c r="G1431" s="3"/>
    </row>
    <row r="1432" spans="5:7" ht="15.75">
      <c r="E1432" s="3"/>
      <c r="F1432" s="3"/>
      <c r="G1432" s="3"/>
    </row>
    <row r="1433" spans="5:7" ht="15.75">
      <c r="E1433" s="3"/>
      <c r="F1433" s="3"/>
      <c r="G1433" s="3"/>
    </row>
    <row r="1434" spans="5:7" ht="15.75">
      <c r="E1434" s="3"/>
      <c r="G1434" s="3"/>
    </row>
  </sheetData>
  <printOptions/>
  <pageMargins left="1" right="0" top="0.5" bottom="0.5" header="0.5" footer="0.5"/>
  <pageSetup horizontalDpi="600" verticalDpi="600"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A5" sqref="A5"/>
    </sheetView>
  </sheetViews>
  <sheetFormatPr defaultColWidth="9.140625" defaultRowHeight="12.75"/>
  <cols>
    <col min="1" max="1" width="27.7109375" style="4" customWidth="1"/>
    <col min="2" max="2" width="14.421875" style="4" customWidth="1"/>
    <col min="3" max="3" width="0.9921875" style="4" customWidth="1"/>
    <col min="4" max="4" width="14.00390625" style="4" customWidth="1"/>
    <col min="5" max="5" width="0.9921875" style="4" customWidth="1"/>
    <col min="6" max="6" width="14.00390625" style="4" customWidth="1"/>
    <col min="7" max="7" width="1.421875" style="4" customWidth="1"/>
    <col min="8" max="8" width="11.7109375" style="4" customWidth="1"/>
    <col min="9" max="9" width="0.9921875" style="4" customWidth="1"/>
    <col min="10" max="10" width="9.140625" style="4" customWidth="1"/>
    <col min="11" max="11" width="0.9921875" style="4" customWidth="1"/>
    <col min="12" max="12" width="9.140625" style="4" customWidth="1"/>
    <col min="13" max="13" width="0.71875" style="4" customWidth="1"/>
    <col min="14" max="16384" width="9.140625" style="4" customWidth="1"/>
  </cols>
  <sheetData>
    <row r="1" spans="1:11" ht="15.75">
      <c r="A1" s="1" t="s">
        <v>0</v>
      </c>
      <c r="B1" s="1"/>
      <c r="C1" s="2"/>
      <c r="D1" s="3"/>
      <c r="E1" s="3"/>
      <c r="F1" s="3"/>
      <c r="G1" s="3"/>
      <c r="H1" s="2"/>
      <c r="I1" s="2"/>
      <c r="J1" s="2"/>
      <c r="K1" s="2"/>
    </row>
    <row r="2" spans="1:11" ht="15.75">
      <c r="A2" s="5" t="s">
        <v>1</v>
      </c>
      <c r="B2" s="2"/>
      <c r="C2" s="2"/>
      <c r="D2" s="3"/>
      <c r="E2" s="3"/>
      <c r="F2" s="3"/>
      <c r="G2" s="3"/>
      <c r="H2" s="2"/>
      <c r="I2" s="2"/>
      <c r="J2" s="2"/>
      <c r="K2" s="2"/>
    </row>
    <row r="3" spans="1:12" ht="15.75">
      <c r="A3" s="67"/>
      <c r="B3" s="62"/>
      <c r="C3" s="62"/>
      <c r="D3" s="60"/>
      <c r="E3" s="60"/>
      <c r="F3" s="60"/>
      <c r="G3" s="60"/>
      <c r="H3" s="62"/>
      <c r="I3" s="62"/>
      <c r="J3" s="62"/>
      <c r="K3" s="62"/>
      <c r="L3" s="78"/>
    </row>
    <row r="4" spans="1:14" ht="12.75">
      <c r="A4" s="80" t="s">
        <v>140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"/>
      <c r="N4" s="8"/>
    </row>
    <row r="5" spans="2:14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2.75">
      <c r="B6" s="8"/>
      <c r="C6" s="8"/>
      <c r="D6" s="9"/>
      <c r="E6" s="9"/>
      <c r="F6" s="9"/>
      <c r="G6" s="10"/>
      <c r="H6" s="9" t="s">
        <v>4</v>
      </c>
      <c r="I6" s="9"/>
      <c r="J6" s="8"/>
      <c r="K6" s="8"/>
      <c r="L6" s="8"/>
      <c r="M6" s="8"/>
      <c r="N6" s="8"/>
    </row>
    <row r="7" spans="2:14" ht="12.75">
      <c r="B7" s="9" t="s">
        <v>5</v>
      </c>
      <c r="C7" s="10"/>
      <c r="D7" s="9" t="s">
        <v>3</v>
      </c>
      <c r="E7" s="9"/>
      <c r="F7" s="9" t="s">
        <v>104</v>
      </c>
      <c r="G7" s="10"/>
      <c r="H7" s="9" t="s">
        <v>7</v>
      </c>
      <c r="I7" s="9"/>
      <c r="J7" s="10" t="s">
        <v>8</v>
      </c>
      <c r="K7" s="10"/>
      <c r="L7" s="10" t="s">
        <v>9</v>
      </c>
      <c r="M7" s="10"/>
      <c r="N7" s="8"/>
    </row>
    <row r="8" spans="2:14" ht="12.75">
      <c r="B8" s="9" t="s">
        <v>10</v>
      </c>
      <c r="C8" s="10"/>
      <c r="D8" s="9" t="s">
        <v>6</v>
      </c>
      <c r="E8" s="11"/>
      <c r="F8" s="11" t="s">
        <v>105</v>
      </c>
      <c r="G8" s="12"/>
      <c r="H8" s="9" t="s">
        <v>11</v>
      </c>
      <c r="I8" s="9"/>
      <c r="J8" s="10" t="s">
        <v>4</v>
      </c>
      <c r="K8" s="10"/>
      <c r="L8" s="10" t="s">
        <v>12</v>
      </c>
      <c r="M8" s="10"/>
      <c r="N8" s="10" t="s">
        <v>13</v>
      </c>
    </row>
    <row r="9" spans="2:14" ht="12.75">
      <c r="B9" s="9" t="s">
        <v>14</v>
      </c>
      <c r="C9" s="10"/>
      <c r="D9" s="9" t="s">
        <v>14</v>
      </c>
      <c r="E9" s="9"/>
      <c r="F9" s="9" t="s">
        <v>14</v>
      </c>
      <c r="G9" s="10"/>
      <c r="H9" s="9" t="s">
        <v>14</v>
      </c>
      <c r="I9" s="9"/>
      <c r="J9" s="10" t="s">
        <v>14</v>
      </c>
      <c r="K9" s="10"/>
      <c r="L9" s="10" t="s">
        <v>14</v>
      </c>
      <c r="M9" s="10"/>
      <c r="N9" s="10" t="s">
        <v>14</v>
      </c>
    </row>
    <row r="10" spans="2:14" ht="12.7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4" t="s">
        <v>126</v>
      </c>
      <c r="B11" s="13">
        <v>103889</v>
      </c>
      <c r="C11" s="13"/>
      <c r="D11" s="13">
        <v>1153</v>
      </c>
      <c r="E11" s="13"/>
      <c r="F11" s="13">
        <v>-2027</v>
      </c>
      <c r="G11" s="13"/>
      <c r="H11" s="13">
        <f>+H49</f>
        <v>4351</v>
      </c>
      <c r="I11" s="13">
        <f aca="true" t="shared" si="0" ref="I11:N11">+I49</f>
        <v>0</v>
      </c>
      <c r="J11" s="13">
        <v>-25</v>
      </c>
      <c r="K11" s="13">
        <f t="shared" si="0"/>
        <v>0</v>
      </c>
      <c r="L11" s="13">
        <f t="shared" si="0"/>
        <v>2260</v>
      </c>
      <c r="M11" s="13">
        <f t="shared" si="0"/>
        <v>0</v>
      </c>
      <c r="N11" s="13">
        <f t="shared" si="0"/>
        <v>109601</v>
      </c>
    </row>
    <row r="12" spans="2:14" ht="12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14" t="s">
        <v>15</v>
      </c>
      <c r="B13" s="15">
        <v>0</v>
      </c>
      <c r="C13" s="15"/>
      <c r="D13" s="15">
        <v>0</v>
      </c>
      <c r="E13" s="15"/>
      <c r="F13" s="15">
        <v>0</v>
      </c>
      <c r="G13" s="15"/>
      <c r="H13" s="15">
        <v>-128</v>
      </c>
      <c r="I13" s="15"/>
      <c r="J13" s="15">
        <v>0</v>
      </c>
      <c r="K13" s="15"/>
      <c r="L13" s="15">
        <v>0</v>
      </c>
      <c r="M13" s="15"/>
      <c r="N13" s="16">
        <f>SUM(B13:M13)</f>
        <v>-128</v>
      </c>
    </row>
    <row r="14" spans="1:14" ht="12.75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ht="12.75">
      <c r="A15" s="20" t="s">
        <v>17</v>
      </c>
      <c r="B15" s="21">
        <v>0</v>
      </c>
      <c r="C15" s="21"/>
      <c r="D15" s="21">
        <v>0</v>
      </c>
      <c r="E15" s="21"/>
      <c r="F15" s="21">
        <v>0</v>
      </c>
      <c r="G15" s="21"/>
      <c r="H15" s="21">
        <v>0</v>
      </c>
      <c r="I15" s="21"/>
      <c r="J15" s="21">
        <v>-146</v>
      </c>
      <c r="K15" s="21"/>
      <c r="L15" s="21">
        <v>0</v>
      </c>
      <c r="M15" s="21"/>
      <c r="N15" s="22">
        <f>SUM(B15:M15)</f>
        <v>-146</v>
      </c>
    </row>
    <row r="16" spans="2:14" ht="12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4" t="s">
        <v>87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4" t="s">
        <v>18</v>
      </c>
      <c r="B18" s="13">
        <v>0</v>
      </c>
      <c r="C18" s="13"/>
      <c r="D18" s="13">
        <v>0</v>
      </c>
      <c r="E18" s="13"/>
      <c r="F18" s="13">
        <v>0</v>
      </c>
      <c r="G18" s="13"/>
      <c r="H18" s="13">
        <f>+H13</f>
        <v>-128</v>
      </c>
      <c r="I18" s="13"/>
      <c r="J18" s="13">
        <f>+J15</f>
        <v>-146</v>
      </c>
      <c r="K18" s="13"/>
      <c r="L18" s="13">
        <v>0</v>
      </c>
      <c r="M18" s="13"/>
      <c r="N18" s="18">
        <f>SUM(B18:M18)</f>
        <v>-274</v>
      </c>
    </row>
    <row r="19" spans="2:14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8"/>
    </row>
    <row r="20" spans="1:14" ht="12.75">
      <c r="A20" s="4" t="s">
        <v>106</v>
      </c>
      <c r="B20" s="13">
        <v>0</v>
      </c>
      <c r="C20" s="13"/>
      <c r="D20" s="13">
        <v>-11</v>
      </c>
      <c r="E20" s="13"/>
      <c r="F20" s="13">
        <v>-1247</v>
      </c>
      <c r="G20" s="13"/>
      <c r="H20" s="13">
        <v>0</v>
      </c>
      <c r="I20" s="13"/>
      <c r="J20" s="13">
        <v>0</v>
      </c>
      <c r="K20" s="13"/>
      <c r="L20" s="13">
        <v>0</v>
      </c>
      <c r="M20" s="13"/>
      <c r="N20" s="18">
        <f>SUM(B20:M20)</f>
        <v>-1258</v>
      </c>
    </row>
    <row r="21" spans="2:14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>
      <c r="A22" s="4" t="s">
        <v>52</v>
      </c>
      <c r="B22" s="13">
        <v>0</v>
      </c>
      <c r="C22" s="13"/>
      <c r="D22" s="13">
        <v>0</v>
      </c>
      <c r="E22" s="13"/>
      <c r="F22" s="13">
        <v>0</v>
      </c>
      <c r="G22" s="13"/>
      <c r="H22" s="13">
        <v>0</v>
      </c>
      <c r="I22" s="13"/>
      <c r="J22" s="13">
        <v>0</v>
      </c>
      <c r="K22" s="13"/>
      <c r="L22" s="13">
        <f>+pl!I31</f>
        <v>2484</v>
      </c>
      <c r="M22" s="13"/>
      <c r="N22" s="18">
        <f>SUM(B22:M22)</f>
        <v>2484</v>
      </c>
    </row>
    <row r="23" spans="2:14" ht="12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ht="12.75">
      <c r="A24" s="4" t="s">
        <v>19</v>
      </c>
    </row>
    <row r="25" spans="1:14" ht="12.75">
      <c r="A25" s="4" t="s">
        <v>20</v>
      </c>
      <c r="B25" s="13">
        <v>0</v>
      </c>
      <c r="C25" s="13"/>
      <c r="D25" s="13">
        <v>0</v>
      </c>
      <c r="E25" s="13"/>
      <c r="F25" s="13">
        <v>0</v>
      </c>
      <c r="G25" s="13"/>
      <c r="H25" s="13">
        <v>0</v>
      </c>
      <c r="I25" s="13"/>
      <c r="J25" s="13">
        <v>0</v>
      </c>
      <c r="K25" s="13"/>
      <c r="L25" s="13">
        <v>0</v>
      </c>
      <c r="M25" s="13"/>
      <c r="N25" s="18">
        <f>SUM(B25:M25)</f>
        <v>0</v>
      </c>
    </row>
    <row r="26" spans="2:14" ht="12.7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3.5" thickBot="1">
      <c r="A27" s="4" t="s">
        <v>130</v>
      </c>
      <c r="B27" s="23">
        <f>SUM(B11:B26)</f>
        <v>103889</v>
      </c>
      <c r="C27" s="13"/>
      <c r="D27" s="23">
        <f>SUM(D11:D26)</f>
        <v>1142</v>
      </c>
      <c r="E27" s="18"/>
      <c r="F27" s="23">
        <f>SUM(F11:F26)</f>
        <v>-3274</v>
      </c>
      <c r="G27" s="18"/>
      <c r="H27" s="23">
        <f>SUM(H11:H26)-H13</f>
        <v>4223</v>
      </c>
      <c r="I27" s="13"/>
      <c r="J27" s="23">
        <f>SUM(J11:J26)-J15</f>
        <v>-171</v>
      </c>
      <c r="K27" s="13"/>
      <c r="L27" s="23">
        <f>SUM(L11:L26)</f>
        <v>4744</v>
      </c>
      <c r="M27" s="13"/>
      <c r="N27" s="23">
        <f>SUM(N11:N26)-N13-N15</f>
        <v>110553</v>
      </c>
    </row>
    <row r="28" spans="2:14" ht="13.5" thickTop="1">
      <c r="B28" s="24"/>
      <c r="C28" s="8"/>
      <c r="D28" s="24"/>
      <c r="E28" s="24"/>
      <c r="F28" s="24"/>
      <c r="G28" s="24"/>
      <c r="H28" s="8"/>
      <c r="I28" s="8"/>
      <c r="J28" s="24"/>
      <c r="K28" s="8"/>
      <c r="L28" s="24"/>
      <c r="M28" s="8"/>
      <c r="N28" s="24"/>
    </row>
    <row r="29" spans="2:14" ht="12.75">
      <c r="B29" s="24"/>
      <c r="C29" s="8"/>
      <c r="D29" s="24"/>
      <c r="E29" s="24"/>
      <c r="F29" s="24"/>
      <c r="G29" s="24"/>
      <c r="H29" s="8"/>
      <c r="I29" s="8"/>
      <c r="J29" s="24"/>
      <c r="K29" s="8"/>
      <c r="L29" s="24"/>
      <c r="M29" s="8"/>
      <c r="N29" s="24"/>
    </row>
    <row r="30" spans="1:14" ht="12.75">
      <c r="A30" s="4" t="s">
        <v>103</v>
      </c>
      <c r="B30" s="13">
        <v>103889</v>
      </c>
      <c r="C30" s="13"/>
      <c r="D30" s="13">
        <v>1157</v>
      </c>
      <c r="E30" s="13"/>
      <c r="F30" s="13">
        <v>0</v>
      </c>
      <c r="G30" s="13"/>
      <c r="H30" s="13">
        <v>4607</v>
      </c>
      <c r="I30" s="13"/>
      <c r="J30" s="13">
        <v>-211</v>
      </c>
      <c r="K30" s="13"/>
      <c r="L30" s="13">
        <v>1352</v>
      </c>
      <c r="M30" s="13"/>
      <c r="N30" s="13">
        <f>SUM(B30:M30)</f>
        <v>110794</v>
      </c>
    </row>
    <row r="31" spans="2:14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14" t="s">
        <v>15</v>
      </c>
      <c r="B32" s="15">
        <v>0</v>
      </c>
      <c r="C32" s="15"/>
      <c r="D32" s="15">
        <v>0</v>
      </c>
      <c r="E32" s="15"/>
      <c r="F32" s="15">
        <v>0</v>
      </c>
      <c r="G32" s="15"/>
      <c r="H32" s="15">
        <v>-256</v>
      </c>
      <c r="I32" s="15"/>
      <c r="J32" s="15">
        <v>0</v>
      </c>
      <c r="K32" s="15"/>
      <c r="L32" s="15">
        <v>0</v>
      </c>
      <c r="M32" s="15"/>
      <c r="N32" s="16">
        <f>SUM(B32:M32)</f>
        <v>-256</v>
      </c>
    </row>
    <row r="33" spans="1:14" ht="12.75">
      <c r="A33" s="17" t="s">
        <v>16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</row>
    <row r="34" spans="1:14" ht="12.75">
      <c r="A34" s="20" t="s">
        <v>17</v>
      </c>
      <c r="B34" s="21">
        <v>0</v>
      </c>
      <c r="C34" s="21"/>
      <c r="D34" s="21">
        <v>0</v>
      </c>
      <c r="E34" s="21"/>
      <c r="F34" s="21">
        <v>0</v>
      </c>
      <c r="G34" s="21"/>
      <c r="H34" s="21">
        <v>0</v>
      </c>
      <c r="I34" s="21"/>
      <c r="J34" s="21">
        <v>186</v>
      </c>
      <c r="K34" s="21"/>
      <c r="L34" s="21">
        <v>0</v>
      </c>
      <c r="M34" s="21"/>
      <c r="N34" s="22">
        <f>SUM(B34:M34)</f>
        <v>186</v>
      </c>
    </row>
    <row r="35" spans="2:14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4" t="s">
        <v>87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4" t="s">
        <v>18</v>
      </c>
      <c r="B37" s="13">
        <v>0</v>
      </c>
      <c r="C37" s="13"/>
      <c r="D37" s="13">
        <v>0</v>
      </c>
      <c r="E37" s="13"/>
      <c r="F37" s="13">
        <v>0</v>
      </c>
      <c r="G37" s="13"/>
      <c r="H37" s="13">
        <f>+H32</f>
        <v>-256</v>
      </c>
      <c r="I37" s="13"/>
      <c r="J37" s="13">
        <f>+J34</f>
        <v>186</v>
      </c>
      <c r="K37" s="13"/>
      <c r="L37" s="13">
        <v>0</v>
      </c>
      <c r="M37" s="13"/>
      <c r="N37" s="18">
        <f>SUM(B37:M37)</f>
        <v>-70</v>
      </c>
    </row>
    <row r="38" spans="2:14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8"/>
    </row>
    <row r="39" spans="1:14" ht="12.75">
      <c r="A39" s="4" t="s">
        <v>106</v>
      </c>
      <c r="B39" s="13">
        <v>0</v>
      </c>
      <c r="C39" s="13"/>
      <c r="D39" s="13">
        <v>-4</v>
      </c>
      <c r="E39" s="13"/>
      <c r="F39" s="13">
        <v>-2027</v>
      </c>
      <c r="G39" s="13"/>
      <c r="H39" s="13">
        <v>0</v>
      </c>
      <c r="I39" s="13"/>
      <c r="J39" s="13">
        <v>0</v>
      </c>
      <c r="K39" s="13"/>
      <c r="L39" s="13">
        <v>0</v>
      </c>
      <c r="M39" s="13"/>
      <c r="N39" s="18">
        <f>SUM(B39:M39)</f>
        <v>-2031</v>
      </c>
    </row>
    <row r="40" spans="2:14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2.75">
      <c r="A41" s="4" t="s">
        <v>52</v>
      </c>
      <c r="B41" s="13">
        <v>0</v>
      </c>
      <c r="C41" s="13"/>
      <c r="D41" s="13">
        <v>0</v>
      </c>
      <c r="E41" s="13"/>
      <c r="F41" s="13">
        <v>0</v>
      </c>
      <c r="G41" s="13"/>
      <c r="H41" s="13">
        <v>0</v>
      </c>
      <c r="I41" s="13"/>
      <c r="J41" s="13">
        <v>0</v>
      </c>
      <c r="K41" s="13"/>
      <c r="L41" s="13">
        <v>1650</v>
      </c>
      <c r="M41" s="13"/>
      <c r="N41" s="18">
        <f>SUM(B41:M41)</f>
        <v>1650</v>
      </c>
    </row>
    <row r="42" spans="2:14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8"/>
    </row>
    <row r="43" spans="1:14" ht="12.75">
      <c r="A43" s="4" t="s">
        <v>92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8"/>
    </row>
    <row r="44" spans="1:14" ht="12.75">
      <c r="A44" s="61" t="s">
        <v>127</v>
      </c>
      <c r="B44" s="13">
        <v>0</v>
      </c>
      <c r="C44" s="13"/>
      <c r="D44" s="13">
        <v>0</v>
      </c>
      <c r="E44" s="13"/>
      <c r="F44" s="13">
        <v>0</v>
      </c>
      <c r="G44" s="13"/>
      <c r="H44" s="13">
        <v>0</v>
      </c>
      <c r="I44" s="13"/>
      <c r="J44" s="13">
        <v>0</v>
      </c>
      <c r="K44" s="13"/>
      <c r="L44" s="13">
        <v>-742</v>
      </c>
      <c r="M44" s="13"/>
      <c r="N44" s="18">
        <f>SUM(B44:M44)</f>
        <v>-742</v>
      </c>
    </row>
    <row r="45" spans="1:14" ht="12.75">
      <c r="A45" s="8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8"/>
    </row>
    <row r="46" spans="1:7" ht="12.75">
      <c r="A46" s="4" t="s">
        <v>19</v>
      </c>
      <c r="B46" s="13"/>
      <c r="C46" s="13"/>
      <c r="D46" s="13"/>
      <c r="E46" s="13"/>
      <c r="F46" s="13"/>
      <c r="G46" s="13"/>
    </row>
    <row r="47" spans="1:14" ht="12.75">
      <c r="A47" s="4" t="s">
        <v>20</v>
      </c>
      <c r="B47" s="13">
        <v>0</v>
      </c>
      <c r="C47" s="13"/>
      <c r="D47" s="13">
        <v>0</v>
      </c>
      <c r="E47" s="13"/>
      <c r="F47" s="13">
        <v>0</v>
      </c>
      <c r="G47" s="13"/>
      <c r="H47" s="13">
        <v>0</v>
      </c>
      <c r="I47" s="13"/>
      <c r="J47" s="13">
        <v>0</v>
      </c>
      <c r="K47" s="13"/>
      <c r="L47" s="13">
        <v>0</v>
      </c>
      <c r="M47" s="13"/>
      <c r="N47" s="18">
        <f>SUM(B46:M46)</f>
        <v>0</v>
      </c>
    </row>
    <row r="48" spans="2:14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3.5" thickBot="1">
      <c r="A49" s="4" t="s">
        <v>128</v>
      </c>
      <c r="B49" s="23">
        <f>SUM(B30:B48)</f>
        <v>103889</v>
      </c>
      <c r="C49" s="13"/>
      <c r="D49" s="23">
        <f>SUM(D30:D48)</f>
        <v>1153</v>
      </c>
      <c r="E49" s="18"/>
      <c r="F49" s="23">
        <f>SUM(F30:F48)</f>
        <v>-2027</v>
      </c>
      <c r="G49" s="18"/>
      <c r="H49" s="23">
        <f>SUM(H30:H48)-H32</f>
        <v>4351</v>
      </c>
      <c r="I49" s="13"/>
      <c r="J49" s="23">
        <f>SUM(J30:J48)-J34</f>
        <v>-25</v>
      </c>
      <c r="K49" s="23"/>
      <c r="L49" s="23">
        <f>SUM(L30:L48)</f>
        <v>2260</v>
      </c>
      <c r="M49" s="13"/>
      <c r="N49" s="23">
        <f>+N30+N37+N39+N41+N44+N47</f>
        <v>109601</v>
      </c>
    </row>
    <row r="50" spans="2:14" ht="13.5" thickTop="1">
      <c r="B50" s="24"/>
      <c r="C50" s="8"/>
      <c r="D50" s="24"/>
      <c r="E50" s="24"/>
      <c r="F50" s="24"/>
      <c r="G50" s="24"/>
      <c r="H50" s="8"/>
      <c r="I50" s="8"/>
      <c r="J50" s="24"/>
      <c r="K50" s="8"/>
      <c r="L50" s="24"/>
      <c r="M50" s="8"/>
      <c r="N50" s="24"/>
    </row>
    <row r="51" spans="2:14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75">
      <c r="A52" s="7" t="s">
        <v>88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1:14" ht="12.75">
      <c r="A53" s="7" t="s">
        <v>129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5" spans="1:14" ht="12.75">
      <c r="A55" s="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1:14" ht="12.75">
      <c r="A56" s="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</sheetData>
  <printOptions/>
  <pageMargins left="0.75" right="0" top="0.5" bottom="0" header="0.5" footer="0.5"/>
  <pageSetup horizontalDpi="600" verticalDpi="600" orientation="portrait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1"/>
  <sheetViews>
    <sheetView zoomScale="75" zoomScaleNormal="75" workbookViewId="0" topLeftCell="A31">
      <selection activeCell="C56" sqref="C56"/>
    </sheetView>
  </sheetViews>
  <sheetFormatPr defaultColWidth="9.140625" defaultRowHeight="12.75"/>
  <cols>
    <col min="1" max="1" width="2.57421875" style="4" customWidth="1"/>
    <col min="2" max="2" width="73.28125" style="4" customWidth="1"/>
    <col min="3" max="3" width="17.28125" style="4" customWidth="1"/>
    <col min="4" max="4" width="12.7109375" style="4" hidden="1" customWidth="1"/>
    <col min="5" max="5" width="1.7109375" style="4" customWidth="1"/>
    <col min="6" max="6" width="14.57421875" style="4" customWidth="1"/>
    <col min="7" max="7" width="1.57421875" style="4" customWidth="1"/>
    <col min="8" max="8" width="12.28125" style="54" customWidth="1"/>
    <col min="9" max="9" width="1.57421875" style="4" customWidth="1"/>
    <col min="10" max="10" width="12.8515625" style="4" hidden="1" customWidth="1"/>
    <col min="11" max="16384" width="9.140625" style="4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46"/>
      <c r="I1" s="3"/>
    </row>
    <row r="2" spans="1:9" ht="15.75">
      <c r="A2" s="5" t="s">
        <v>1</v>
      </c>
      <c r="B2" s="2"/>
      <c r="C2" s="2"/>
      <c r="D2" s="2"/>
      <c r="E2" s="2"/>
      <c r="F2" s="2"/>
      <c r="G2" s="2"/>
      <c r="H2" s="46"/>
      <c r="I2" s="3"/>
    </row>
    <row r="3" spans="1:9" ht="15.75">
      <c r="A3" s="6"/>
      <c r="B3" s="2"/>
      <c r="C3" s="2"/>
      <c r="D3" s="2"/>
      <c r="E3" s="2"/>
      <c r="F3" s="2"/>
      <c r="G3" s="2"/>
      <c r="H3" s="46"/>
      <c r="I3" s="3"/>
    </row>
    <row r="4" spans="1:9" ht="12.75">
      <c r="A4" s="7" t="s">
        <v>131</v>
      </c>
      <c r="B4" s="8"/>
      <c r="C4" s="8"/>
      <c r="D4" s="8"/>
      <c r="E4" s="8"/>
      <c r="F4" s="8"/>
      <c r="G4" s="8"/>
      <c r="H4" s="47"/>
      <c r="I4" s="8"/>
    </row>
    <row r="5" spans="1:9" ht="12.75">
      <c r="A5" s="7"/>
      <c r="B5" s="8"/>
      <c r="C5" s="8"/>
      <c r="D5" s="8" t="s">
        <v>113</v>
      </c>
      <c r="E5" s="8"/>
      <c r="F5" s="8"/>
      <c r="G5" s="8"/>
      <c r="H5" s="83"/>
      <c r="I5" s="8"/>
    </row>
    <row r="6" spans="3:10" ht="12.75">
      <c r="C6" s="45" t="s">
        <v>116</v>
      </c>
      <c r="D6" s="45" t="s">
        <v>40</v>
      </c>
      <c r="F6" s="45" t="s">
        <v>116</v>
      </c>
      <c r="G6" s="45"/>
      <c r="H6" s="84"/>
      <c r="J6" s="45" t="s">
        <v>40</v>
      </c>
    </row>
    <row r="7" spans="3:10" ht="12.75">
      <c r="C7" s="45" t="s">
        <v>90</v>
      </c>
      <c r="D7" s="45" t="s">
        <v>90</v>
      </c>
      <c r="F7" s="45" t="s">
        <v>90</v>
      </c>
      <c r="G7" s="45"/>
      <c r="H7" s="84"/>
      <c r="J7" s="45" t="s">
        <v>90</v>
      </c>
    </row>
    <row r="8" spans="3:12" ht="15.75">
      <c r="C8" s="75" t="s">
        <v>132</v>
      </c>
      <c r="D8" s="75" t="s">
        <v>102</v>
      </c>
      <c r="F8" s="75" t="s">
        <v>115</v>
      </c>
      <c r="G8" s="75"/>
      <c r="H8" s="85"/>
      <c r="I8" s="78"/>
      <c r="J8" s="75" t="s">
        <v>86</v>
      </c>
      <c r="K8" s="78"/>
      <c r="L8" s="78"/>
    </row>
    <row r="9" spans="3:10" ht="16.5" thickBot="1">
      <c r="C9" s="26" t="s">
        <v>14</v>
      </c>
      <c r="D9" s="26" t="s">
        <v>14</v>
      </c>
      <c r="F9" s="26" t="s">
        <v>14</v>
      </c>
      <c r="G9" s="26"/>
      <c r="H9" s="86"/>
      <c r="J9" s="26" t="s">
        <v>14</v>
      </c>
    </row>
    <row r="10" spans="3:8" ht="12.75">
      <c r="C10" s="12"/>
      <c r="D10" s="12"/>
      <c r="F10" s="12"/>
      <c r="G10" s="12"/>
      <c r="H10" s="87"/>
    </row>
    <row r="11" spans="1:10" ht="15.75">
      <c r="A11" s="2" t="s">
        <v>121</v>
      </c>
      <c r="B11" s="2"/>
      <c r="C11" s="48">
        <f>+pl!I27</f>
        <v>5568</v>
      </c>
      <c r="D11" s="48">
        <v>1381</v>
      </c>
      <c r="E11" s="2"/>
      <c r="F11" s="48">
        <v>3562</v>
      </c>
      <c r="G11" s="48"/>
      <c r="H11" s="88"/>
      <c r="J11" s="3">
        <v>-8290</v>
      </c>
    </row>
    <row r="12" spans="1:10" ht="6.75" customHeight="1">
      <c r="A12" s="2"/>
      <c r="B12" s="2"/>
      <c r="C12" s="49"/>
      <c r="D12" s="49"/>
      <c r="E12" s="2"/>
      <c r="F12" s="49"/>
      <c r="G12" s="49"/>
      <c r="H12" s="52"/>
      <c r="J12" s="2"/>
    </row>
    <row r="13" spans="1:10" ht="15.75">
      <c r="A13" s="2" t="s">
        <v>62</v>
      </c>
      <c r="B13" s="2"/>
      <c r="C13" s="49"/>
      <c r="D13" s="49"/>
      <c r="E13" s="2"/>
      <c r="F13" s="49"/>
      <c r="G13" s="49"/>
      <c r="H13" s="52"/>
      <c r="J13" s="2"/>
    </row>
    <row r="14" spans="1:10" ht="15.75">
      <c r="A14" s="2"/>
      <c r="B14" s="2" t="s">
        <v>63</v>
      </c>
      <c r="C14" s="50">
        <v>2063</v>
      </c>
      <c r="D14" s="50">
        <v>4506</v>
      </c>
      <c r="E14" s="2"/>
      <c r="F14" s="50">
        <v>1849</v>
      </c>
      <c r="G14" s="50"/>
      <c r="H14" s="52"/>
      <c r="J14" s="71">
        <v>3803</v>
      </c>
    </row>
    <row r="15" spans="1:10" ht="15.75">
      <c r="A15" s="2" t="s">
        <v>89</v>
      </c>
      <c r="B15" s="2"/>
      <c r="C15" s="49">
        <f>+C11+C14</f>
        <v>7631</v>
      </c>
      <c r="D15" s="49">
        <f>+D11+D14</f>
        <v>5887</v>
      </c>
      <c r="E15" s="2"/>
      <c r="F15" s="49">
        <f>+F11+F14</f>
        <v>5411</v>
      </c>
      <c r="G15" s="49"/>
      <c r="H15" s="52"/>
      <c r="J15" s="40">
        <f>J11+J14</f>
        <v>-4487</v>
      </c>
    </row>
    <row r="16" spans="1:10" ht="6" customHeight="1">
      <c r="A16" s="2"/>
      <c r="B16" s="2"/>
      <c r="C16" s="49"/>
      <c r="D16" s="49"/>
      <c r="E16" s="2"/>
      <c r="F16" s="49"/>
      <c r="G16" s="49"/>
      <c r="H16" s="52"/>
      <c r="J16" s="2"/>
    </row>
    <row r="17" spans="1:10" ht="15.75">
      <c r="A17" s="2"/>
      <c r="B17" s="2" t="s">
        <v>64</v>
      </c>
      <c r="C17" s="49">
        <v>-241514</v>
      </c>
      <c r="D17" s="49">
        <v>-31478</v>
      </c>
      <c r="E17" s="2"/>
      <c r="F17" s="49">
        <f>-58044</f>
        <v>-58044</v>
      </c>
      <c r="G17" s="49"/>
      <c r="H17" s="52"/>
      <c r="J17" s="40">
        <v>41687</v>
      </c>
    </row>
    <row r="18" spans="1:10" ht="15.75">
      <c r="A18" s="2"/>
      <c r="B18" s="2" t="s">
        <v>65</v>
      </c>
      <c r="C18" s="49">
        <v>189308</v>
      </c>
      <c r="D18" s="49">
        <v>-2479</v>
      </c>
      <c r="E18" s="2"/>
      <c r="F18" s="49">
        <v>-8666</v>
      </c>
      <c r="G18" s="49"/>
      <c r="H18" s="52"/>
      <c r="J18" s="40">
        <v>-41180</v>
      </c>
    </row>
    <row r="19" spans="1:10" ht="15.75">
      <c r="A19" s="2"/>
      <c r="B19" s="2" t="s">
        <v>117</v>
      </c>
      <c r="C19" s="49">
        <v>0</v>
      </c>
      <c r="D19" s="49"/>
      <c r="E19" s="2" t="s">
        <v>141</v>
      </c>
      <c r="F19" s="49">
        <v>0</v>
      </c>
      <c r="G19" s="49"/>
      <c r="H19" s="52"/>
      <c r="J19" s="40"/>
    </row>
    <row r="20" spans="1:10" ht="15.75">
      <c r="A20" s="2"/>
      <c r="B20" s="2" t="s">
        <v>78</v>
      </c>
      <c r="C20" s="49">
        <v>-2359</v>
      </c>
      <c r="D20" s="49">
        <v>-88</v>
      </c>
      <c r="E20" s="2"/>
      <c r="F20" s="49">
        <v>-338</v>
      </c>
      <c r="G20" s="49"/>
      <c r="H20" s="52"/>
      <c r="J20" s="3">
        <v>-470</v>
      </c>
    </row>
    <row r="21" spans="1:10" ht="15.75">
      <c r="A21" s="2"/>
      <c r="B21" s="2" t="s">
        <v>66</v>
      </c>
      <c r="C21" s="50">
        <v>-109</v>
      </c>
      <c r="D21" s="50">
        <v>-651</v>
      </c>
      <c r="E21" s="2"/>
      <c r="F21" s="50">
        <v>-505</v>
      </c>
      <c r="G21" s="50"/>
      <c r="H21" s="52"/>
      <c r="J21" s="3">
        <v>-8600</v>
      </c>
    </row>
    <row r="22" spans="1:12" ht="15.75">
      <c r="A22" s="1" t="s">
        <v>83</v>
      </c>
      <c r="B22" s="2"/>
      <c r="C22" s="51">
        <f>SUM(C15:C21)</f>
        <v>-47043</v>
      </c>
      <c r="D22" s="51">
        <f>SUM(D15:D21)</f>
        <v>-28809</v>
      </c>
      <c r="E22" s="2"/>
      <c r="F22" s="51">
        <f>SUM(F15:F21)</f>
        <v>-62142</v>
      </c>
      <c r="G22" s="51"/>
      <c r="H22" s="52"/>
      <c r="J22" s="73">
        <f>SUM(J15:J21)</f>
        <v>-13050</v>
      </c>
      <c r="L22" s="72"/>
    </row>
    <row r="23" spans="1:10" ht="3.75" customHeight="1">
      <c r="A23" s="2"/>
      <c r="B23" s="2"/>
      <c r="C23" s="49"/>
      <c r="D23" s="49"/>
      <c r="E23" s="2"/>
      <c r="F23" s="49"/>
      <c r="G23" s="49"/>
      <c r="H23" s="52"/>
      <c r="J23" s="2"/>
    </row>
    <row r="24" spans="1:10" ht="15.75">
      <c r="A24" s="2" t="s">
        <v>67</v>
      </c>
      <c r="B24" s="2"/>
      <c r="C24" s="49"/>
      <c r="D24" s="49"/>
      <c r="E24" s="2"/>
      <c r="F24" s="49"/>
      <c r="G24" s="49"/>
      <c r="H24" s="52"/>
      <c r="J24" s="2"/>
    </row>
    <row r="25" spans="1:10" ht="15.75">
      <c r="A25" s="2"/>
      <c r="B25" s="2" t="s">
        <v>97</v>
      </c>
      <c r="C25" s="49">
        <v>0</v>
      </c>
      <c r="D25" s="49">
        <v>0</v>
      </c>
      <c r="E25" s="2"/>
      <c r="F25" s="49">
        <v>0</v>
      </c>
      <c r="G25" s="49"/>
      <c r="H25" s="52"/>
      <c r="J25" s="3">
        <v>-5481</v>
      </c>
    </row>
    <row r="26" spans="1:10" ht="15.75">
      <c r="A26" s="2"/>
      <c r="B26" s="2" t="s">
        <v>118</v>
      </c>
      <c r="C26" s="49">
        <v>0</v>
      </c>
      <c r="D26" s="49"/>
      <c r="E26" s="2"/>
      <c r="F26" s="49">
        <v>-2552</v>
      </c>
      <c r="G26" s="49"/>
      <c r="H26" s="52"/>
      <c r="J26" s="3"/>
    </row>
    <row r="27" spans="1:10" ht="15.75">
      <c r="A27" s="2"/>
      <c r="B27" s="2" t="s">
        <v>93</v>
      </c>
      <c r="C27" s="49">
        <v>0</v>
      </c>
      <c r="D27" s="49"/>
      <c r="E27" s="2"/>
      <c r="F27" s="49">
        <v>0</v>
      </c>
      <c r="G27" s="49"/>
      <c r="H27" s="52"/>
      <c r="J27" s="70">
        <v>-38</v>
      </c>
    </row>
    <row r="28" spans="1:10" ht="15.75">
      <c r="A28" s="2"/>
      <c r="B28" s="2" t="s">
        <v>68</v>
      </c>
      <c r="C28" s="49">
        <v>28</v>
      </c>
      <c r="D28" s="49">
        <v>1</v>
      </c>
      <c r="E28" s="2"/>
      <c r="F28" s="49">
        <v>1</v>
      </c>
      <c r="G28" s="49"/>
      <c r="H28" s="52"/>
      <c r="J28" s="70">
        <v>183</v>
      </c>
    </row>
    <row r="29" spans="1:10" ht="15.75">
      <c r="A29" s="2"/>
      <c r="B29" s="2" t="s">
        <v>69</v>
      </c>
      <c r="C29" s="49">
        <v>-1589</v>
      </c>
      <c r="D29" s="49">
        <v>-32</v>
      </c>
      <c r="E29" s="2"/>
      <c r="F29" s="49">
        <v>-595</v>
      </c>
      <c r="G29" s="49"/>
      <c r="H29" s="52"/>
      <c r="J29" s="70">
        <v>-765</v>
      </c>
    </row>
    <row r="30" spans="1:10" ht="15.75">
      <c r="A30" s="2"/>
      <c r="B30" s="2" t="s">
        <v>98</v>
      </c>
      <c r="C30" s="49">
        <v>0</v>
      </c>
      <c r="D30" s="49"/>
      <c r="E30" s="2"/>
      <c r="F30" s="49">
        <v>0</v>
      </c>
      <c r="G30" s="49"/>
      <c r="H30" s="52"/>
      <c r="J30" s="70">
        <v>-99</v>
      </c>
    </row>
    <row r="31" spans="1:10" ht="15.75">
      <c r="A31" s="2"/>
      <c r="B31" s="2" t="s">
        <v>70</v>
      </c>
      <c r="C31" s="52">
        <v>228</v>
      </c>
      <c r="D31" s="52">
        <v>132</v>
      </c>
      <c r="E31" s="2"/>
      <c r="F31" s="52">
        <v>250</v>
      </c>
      <c r="G31" s="52"/>
      <c r="H31" s="52"/>
      <c r="J31" s="3">
        <v>1100</v>
      </c>
    </row>
    <row r="32" spans="1:10" ht="15.75">
      <c r="A32" s="2"/>
      <c r="B32" s="2" t="s">
        <v>112</v>
      </c>
      <c r="C32" s="52">
        <v>-1258</v>
      </c>
      <c r="D32" s="52">
        <v>-1389</v>
      </c>
      <c r="E32" s="2"/>
      <c r="F32" s="52">
        <v>-1389</v>
      </c>
      <c r="G32" s="52"/>
      <c r="H32" s="52"/>
      <c r="J32" s="70">
        <v>19</v>
      </c>
    </row>
    <row r="33" spans="1:12" ht="15.75">
      <c r="A33" s="1" t="s">
        <v>82</v>
      </c>
      <c r="B33" s="2"/>
      <c r="C33" s="51">
        <f>SUM(C25:C32)</f>
        <v>-2591</v>
      </c>
      <c r="D33" s="51">
        <f>SUM(D25:D32)</f>
        <v>-1288</v>
      </c>
      <c r="E33" s="2"/>
      <c r="F33" s="51">
        <f>SUM(F25:F32)</f>
        <v>-4285</v>
      </c>
      <c r="G33" s="51"/>
      <c r="H33" s="52"/>
      <c r="J33" s="27">
        <f>SUM(J25:J32)</f>
        <v>-5081</v>
      </c>
      <c r="L33" s="72"/>
    </row>
    <row r="34" spans="1:10" ht="9" customHeight="1">
      <c r="A34" s="1"/>
      <c r="B34" s="2"/>
      <c r="C34" s="49"/>
      <c r="D34" s="49"/>
      <c r="E34" s="2"/>
      <c r="F34" s="49"/>
      <c r="G34" s="49"/>
      <c r="H34" s="52"/>
      <c r="J34" s="2"/>
    </row>
    <row r="35" spans="1:10" ht="15.75">
      <c r="A35" s="2" t="s">
        <v>74</v>
      </c>
      <c r="B35" s="2"/>
      <c r="C35" s="49"/>
      <c r="D35" s="49"/>
      <c r="E35" s="2"/>
      <c r="F35" s="49"/>
      <c r="G35" s="49"/>
      <c r="H35" s="52"/>
      <c r="J35" s="2"/>
    </row>
    <row r="36" spans="1:10" ht="15.75">
      <c r="A36" s="2"/>
      <c r="B36" s="2" t="s">
        <v>71</v>
      </c>
      <c r="C36" s="49">
        <v>97850</v>
      </c>
      <c r="D36" s="49">
        <v>35876</v>
      </c>
      <c r="E36" s="2"/>
      <c r="F36" s="49">
        <v>100047</v>
      </c>
      <c r="G36" s="49"/>
      <c r="H36" s="52"/>
      <c r="J36" s="40">
        <v>16588</v>
      </c>
    </row>
    <row r="37" spans="1:10" ht="15.75">
      <c r="A37" s="2"/>
      <c r="B37" s="2" t="s">
        <v>72</v>
      </c>
      <c r="C37" s="49">
        <v>-57863</v>
      </c>
      <c r="D37" s="49">
        <v>-7169</v>
      </c>
      <c r="E37" s="2"/>
      <c r="F37" s="49">
        <v>-26557</v>
      </c>
      <c r="G37" s="49"/>
      <c r="H37" s="52"/>
      <c r="J37" s="40">
        <v>-16276</v>
      </c>
    </row>
    <row r="38" spans="1:10" ht="15.75">
      <c r="A38" s="2"/>
      <c r="B38" s="2" t="s">
        <v>73</v>
      </c>
      <c r="C38" s="49">
        <v>0</v>
      </c>
      <c r="D38" s="49"/>
      <c r="E38" s="2"/>
      <c r="F38" s="49">
        <v>0</v>
      </c>
      <c r="G38" s="49"/>
      <c r="H38" s="52"/>
      <c r="J38" s="70">
        <v>840</v>
      </c>
    </row>
    <row r="39" spans="1:10" ht="15.75">
      <c r="A39" s="2"/>
      <c r="B39" s="2" t="s">
        <v>94</v>
      </c>
      <c r="C39" s="50">
        <v>0</v>
      </c>
      <c r="D39" s="50"/>
      <c r="E39" s="2"/>
      <c r="F39" s="50">
        <v>0</v>
      </c>
      <c r="G39" s="50"/>
      <c r="H39" s="52"/>
      <c r="J39" s="40">
        <v>-4143</v>
      </c>
    </row>
    <row r="40" spans="1:11" ht="15.75">
      <c r="A40" s="1" t="s">
        <v>84</v>
      </c>
      <c r="B40" s="2"/>
      <c r="C40" s="51">
        <f>SUM(C36:C39)</f>
        <v>39987</v>
      </c>
      <c r="D40" s="51">
        <f>SUM(D36:D39)</f>
        <v>28707</v>
      </c>
      <c r="E40" s="2"/>
      <c r="F40" s="51">
        <f>SUM(F36:F39)</f>
        <v>73490</v>
      </c>
      <c r="G40" s="51"/>
      <c r="H40" s="52"/>
      <c r="J40" s="27">
        <f>SUM(J36:J39)</f>
        <v>-2991</v>
      </c>
      <c r="K40" s="72"/>
    </row>
    <row r="41" spans="1:10" ht="9" customHeight="1">
      <c r="A41" s="2"/>
      <c r="B41" s="2"/>
      <c r="C41" s="49"/>
      <c r="D41" s="49"/>
      <c r="E41" s="2"/>
      <c r="F41" s="49"/>
      <c r="G41" s="49"/>
      <c r="H41" s="52"/>
      <c r="J41" s="2"/>
    </row>
    <row r="42" spans="1:10" ht="15.75">
      <c r="A42" s="2" t="s">
        <v>75</v>
      </c>
      <c r="B42" s="2"/>
      <c r="C42" s="49">
        <f>+C22+C33+C40</f>
        <v>-9647</v>
      </c>
      <c r="D42" s="49">
        <f>+D22+D33+D40</f>
        <v>-1390</v>
      </c>
      <c r="E42" s="2"/>
      <c r="F42" s="49">
        <f>+F22+F33+F40</f>
        <v>7063</v>
      </c>
      <c r="G42" s="49"/>
      <c r="H42" s="52"/>
      <c r="J42" s="40">
        <v>-21122</v>
      </c>
    </row>
    <row r="43" spans="1:10" ht="7.5" customHeight="1">
      <c r="A43" s="2"/>
      <c r="B43" s="2"/>
      <c r="C43" s="49"/>
      <c r="D43" s="49"/>
      <c r="E43" s="2"/>
      <c r="F43" s="49"/>
      <c r="G43" s="49"/>
      <c r="H43" s="52"/>
      <c r="J43" s="2"/>
    </row>
    <row r="44" spans="1:10" ht="15.75">
      <c r="A44" s="2" t="s">
        <v>77</v>
      </c>
      <c r="B44" s="2"/>
      <c r="C44" s="49">
        <v>-201</v>
      </c>
      <c r="D44" s="49">
        <v>-83</v>
      </c>
      <c r="E44" s="2"/>
      <c r="F44" s="49">
        <v>15</v>
      </c>
      <c r="G44" s="49"/>
      <c r="H44" s="52"/>
      <c r="J44" s="70">
        <v>67</v>
      </c>
    </row>
    <row r="45" spans="1:10" ht="6.75" customHeight="1">
      <c r="A45" s="2"/>
      <c r="B45" s="2"/>
      <c r="C45" s="49"/>
      <c r="D45" s="49"/>
      <c r="E45" s="2"/>
      <c r="F45" s="49"/>
      <c r="G45" s="49"/>
      <c r="H45" s="52"/>
      <c r="J45" s="2"/>
    </row>
    <row r="46" spans="1:10" ht="15.75">
      <c r="A46" s="2" t="s">
        <v>76</v>
      </c>
      <c r="B46" s="2"/>
      <c r="C46" s="52">
        <v>106219</v>
      </c>
      <c r="D46" s="52">
        <v>21891</v>
      </c>
      <c r="E46" s="2"/>
      <c r="F46" s="52">
        <v>21891</v>
      </c>
      <c r="G46" s="52"/>
      <c r="H46" s="52"/>
      <c r="J46" s="3">
        <v>40859</v>
      </c>
    </row>
    <row r="47" spans="1:10" ht="3" customHeight="1">
      <c r="A47" s="2"/>
      <c r="B47" s="2"/>
      <c r="C47" s="49"/>
      <c r="D47" s="49"/>
      <c r="E47" s="2"/>
      <c r="F47" s="49"/>
      <c r="G47" s="49"/>
      <c r="H47" s="52"/>
      <c r="J47" s="3"/>
    </row>
    <row r="48" spans="1:10" ht="16.5" thickBot="1">
      <c r="A48" s="2" t="s">
        <v>101</v>
      </c>
      <c r="B48" s="2"/>
      <c r="C48" s="74">
        <f>+C46+C42+C44</f>
        <v>96371</v>
      </c>
      <c r="D48" s="74">
        <f>+D46+D42+D44</f>
        <v>20418</v>
      </c>
      <c r="E48" s="2"/>
      <c r="F48" s="74">
        <f>+F46+F42+F44</f>
        <v>28969</v>
      </c>
      <c r="G48" s="74"/>
      <c r="H48" s="52"/>
      <c r="J48" s="28">
        <f>SUM(J42:J46)</f>
        <v>19804</v>
      </c>
    </row>
    <row r="49" spans="1:13" ht="16.5" thickTop="1">
      <c r="A49" s="2"/>
      <c r="B49" s="2"/>
      <c r="C49" s="49"/>
      <c r="D49" s="49"/>
      <c r="E49" s="2"/>
      <c r="F49" s="49"/>
      <c r="G49" s="49"/>
      <c r="H49" s="52"/>
      <c r="M49" s="49"/>
    </row>
    <row r="50" spans="1:13" ht="15.75">
      <c r="A50" s="2" t="s">
        <v>100</v>
      </c>
      <c r="B50" s="2"/>
      <c r="C50" s="49"/>
      <c r="D50" s="49"/>
      <c r="E50" s="2"/>
      <c r="F50" s="49"/>
      <c r="G50" s="49"/>
      <c r="H50" s="52"/>
      <c r="M50" s="2"/>
    </row>
    <row r="51" spans="1:13" ht="7.5" customHeight="1">
      <c r="A51" s="2"/>
      <c r="B51" s="2"/>
      <c r="C51" s="49"/>
      <c r="D51" s="49"/>
      <c r="E51" s="2"/>
      <c r="F51" s="49"/>
      <c r="G51" s="49"/>
      <c r="H51" s="52"/>
      <c r="M51" s="2"/>
    </row>
    <row r="52" spans="1:10" ht="15.75">
      <c r="A52" s="2"/>
      <c r="B52" s="2" t="s">
        <v>79</v>
      </c>
      <c r="C52" s="49">
        <f>+'b.sheet'!C25</f>
        <v>168764</v>
      </c>
      <c r="D52" s="49">
        <v>38127</v>
      </c>
      <c r="E52" s="2"/>
      <c r="F52" s="49">
        <v>58432</v>
      </c>
      <c r="G52" s="49"/>
      <c r="H52" s="52"/>
      <c r="J52" s="40">
        <v>47132</v>
      </c>
    </row>
    <row r="53" spans="1:10" ht="15.75">
      <c r="A53" s="2"/>
      <c r="B53" s="2" t="s">
        <v>80</v>
      </c>
      <c r="C53" s="49">
        <v>-38642</v>
      </c>
      <c r="D53" s="49">
        <v>-9089</v>
      </c>
      <c r="E53" s="2"/>
      <c r="F53" s="49">
        <v>-20701</v>
      </c>
      <c r="G53" s="49"/>
      <c r="H53" s="52"/>
      <c r="J53" s="40">
        <v>-16569</v>
      </c>
    </row>
    <row r="54" spans="1:10" ht="15.75">
      <c r="A54" s="2"/>
      <c r="B54" s="2" t="s">
        <v>81</v>
      </c>
      <c r="C54" s="49">
        <v>-33751</v>
      </c>
      <c r="D54" s="49">
        <v>-8620</v>
      </c>
      <c r="E54" s="2"/>
      <c r="F54" s="49">
        <v>-8762</v>
      </c>
      <c r="G54" s="49"/>
      <c r="H54" s="52"/>
      <c r="J54" s="40">
        <v>-10759</v>
      </c>
    </row>
    <row r="55" spans="1:10" ht="16.5" thickBot="1">
      <c r="A55" s="2"/>
      <c r="B55" s="2"/>
      <c r="C55" s="74">
        <f>SUM(C52:C54)</f>
        <v>96371</v>
      </c>
      <c r="D55" s="74">
        <f>SUM(D52:D54)</f>
        <v>20418</v>
      </c>
      <c r="E55" s="2"/>
      <c r="F55" s="74">
        <f>SUM(F52:F54)</f>
        <v>28969</v>
      </c>
      <c r="G55" s="74"/>
      <c r="H55" s="52"/>
      <c r="J55" s="42">
        <f>SUM(J52:J54)</f>
        <v>19804</v>
      </c>
    </row>
    <row r="56" spans="1:8" ht="16.5" thickTop="1">
      <c r="A56" s="2"/>
      <c r="B56" s="2"/>
      <c r="C56" s="2"/>
      <c r="D56" s="52"/>
      <c r="E56" s="2"/>
      <c r="F56" s="2"/>
      <c r="G56" s="2"/>
      <c r="H56" s="52"/>
    </row>
    <row r="57" spans="1:8" ht="6.75" customHeight="1">
      <c r="A57" s="2"/>
      <c r="B57" s="2"/>
      <c r="C57" s="2"/>
      <c r="D57" s="2"/>
      <c r="E57" s="2"/>
      <c r="F57" s="2"/>
      <c r="G57" s="2"/>
      <c r="H57" s="52"/>
    </row>
    <row r="58" spans="1:8" ht="15.75">
      <c r="A58" s="1" t="s">
        <v>91</v>
      </c>
      <c r="B58" s="1"/>
      <c r="C58" s="1"/>
      <c r="D58" s="1"/>
      <c r="E58" s="1"/>
      <c r="F58" s="1"/>
      <c r="G58" s="1"/>
      <c r="H58" s="52"/>
    </row>
    <row r="59" spans="1:8" ht="15.75">
      <c r="A59" s="1" t="s">
        <v>133</v>
      </c>
      <c r="B59" s="1"/>
      <c r="C59" s="1"/>
      <c r="D59" s="1"/>
      <c r="E59" s="1"/>
      <c r="F59" s="1"/>
      <c r="G59" s="1"/>
      <c r="H59" s="52"/>
    </row>
    <row r="60" spans="1:8" ht="15.75">
      <c r="A60" s="2"/>
      <c r="B60" s="2"/>
      <c r="C60" s="2"/>
      <c r="D60" s="2"/>
      <c r="E60" s="2"/>
      <c r="F60" s="2"/>
      <c r="G60" s="2"/>
      <c r="H60" s="52"/>
    </row>
    <row r="61" spans="1:8" ht="15.75">
      <c r="A61" s="2"/>
      <c r="B61" s="2"/>
      <c r="C61" s="2"/>
      <c r="D61" s="2"/>
      <c r="E61" s="2"/>
      <c r="F61" s="2"/>
      <c r="G61" s="2"/>
      <c r="H61" s="52"/>
    </row>
    <row r="62" spans="1:8" ht="15.75">
      <c r="A62" s="2"/>
      <c r="B62" s="2"/>
      <c r="C62" s="2"/>
      <c r="D62" s="2"/>
      <c r="E62" s="2"/>
      <c r="F62" s="2"/>
      <c r="G62" s="2"/>
      <c r="H62" s="52"/>
    </row>
    <row r="63" spans="1:8" ht="15.75">
      <c r="A63" s="2"/>
      <c r="B63" s="2"/>
      <c r="C63" s="2"/>
      <c r="D63" s="2"/>
      <c r="E63" s="2"/>
      <c r="F63" s="2"/>
      <c r="G63" s="2"/>
      <c r="H63" s="52"/>
    </row>
    <row r="64" spans="1:8" ht="15.75">
      <c r="A64" s="2"/>
      <c r="B64" s="2"/>
      <c r="C64" s="2"/>
      <c r="D64" s="2"/>
      <c r="E64" s="2"/>
      <c r="F64" s="2"/>
      <c r="G64" s="2"/>
      <c r="H64" s="52"/>
    </row>
    <row r="65" spans="1:8" ht="15.75">
      <c r="A65" s="2"/>
      <c r="B65" s="2"/>
      <c r="C65" s="2"/>
      <c r="D65" s="2"/>
      <c r="E65" s="2"/>
      <c r="F65" s="2"/>
      <c r="G65" s="2"/>
      <c r="H65" s="52"/>
    </row>
    <row r="66" spans="1:8" ht="15.75">
      <c r="A66" s="2"/>
      <c r="B66" s="2"/>
      <c r="C66" s="2"/>
      <c r="D66" s="2"/>
      <c r="E66" s="2"/>
      <c r="F66" s="2"/>
      <c r="G66" s="2"/>
      <c r="H66" s="52"/>
    </row>
    <row r="67" spans="1:8" ht="15.75">
      <c r="A67" s="2"/>
      <c r="B67" s="2"/>
      <c r="C67" s="2"/>
      <c r="D67" s="2"/>
      <c r="E67" s="2"/>
      <c r="F67" s="2"/>
      <c r="G67" s="2"/>
      <c r="H67" s="52"/>
    </row>
    <row r="68" spans="1:8" ht="15.75">
      <c r="A68" s="2"/>
      <c r="B68" s="2"/>
      <c r="C68" s="2"/>
      <c r="D68" s="2"/>
      <c r="E68" s="2"/>
      <c r="F68" s="2"/>
      <c r="G68" s="2"/>
      <c r="H68" s="52"/>
    </row>
    <row r="69" spans="1:8" ht="15.75">
      <c r="A69" s="2"/>
      <c r="B69" s="2"/>
      <c r="C69" s="2"/>
      <c r="D69" s="2"/>
      <c r="E69" s="2"/>
      <c r="F69" s="2"/>
      <c r="G69" s="2"/>
      <c r="H69" s="52"/>
    </row>
    <row r="70" spans="1:8" ht="15.75">
      <c r="A70" s="2"/>
      <c r="B70" s="2"/>
      <c r="C70" s="2"/>
      <c r="D70" s="2"/>
      <c r="E70" s="2"/>
      <c r="F70" s="2"/>
      <c r="G70" s="2"/>
      <c r="H70" s="52"/>
    </row>
    <row r="71" spans="1:8" ht="15.75">
      <c r="A71" s="2"/>
      <c r="B71" s="2"/>
      <c r="C71" s="2"/>
      <c r="D71" s="2"/>
      <c r="E71" s="2"/>
      <c r="F71" s="2"/>
      <c r="G71" s="2"/>
      <c r="H71" s="52"/>
    </row>
    <row r="72" spans="1:8" ht="15.75">
      <c r="A72" s="2"/>
      <c r="B72" s="2"/>
      <c r="C72" s="2"/>
      <c r="D72" s="2"/>
      <c r="E72" s="2"/>
      <c r="F72" s="2"/>
      <c r="G72" s="2"/>
      <c r="H72" s="52"/>
    </row>
    <row r="73" spans="1:8" ht="15.75">
      <c r="A73" s="2"/>
      <c r="B73" s="2"/>
      <c r="C73" s="2"/>
      <c r="D73" s="2"/>
      <c r="E73" s="2"/>
      <c r="F73" s="2"/>
      <c r="G73" s="2"/>
      <c r="H73" s="52"/>
    </row>
    <row r="74" spans="1:8" ht="15.75">
      <c r="A74" s="2"/>
      <c r="B74" s="2"/>
      <c r="C74" s="2"/>
      <c r="D74" s="2"/>
      <c r="E74" s="2"/>
      <c r="F74" s="2"/>
      <c r="G74" s="2"/>
      <c r="H74" s="52"/>
    </row>
    <row r="75" spans="1:8" ht="15.75">
      <c r="A75" s="2"/>
      <c r="B75" s="2"/>
      <c r="C75" s="2"/>
      <c r="D75" s="2"/>
      <c r="E75" s="2"/>
      <c r="F75" s="2"/>
      <c r="G75" s="2"/>
      <c r="H75" s="52"/>
    </row>
    <row r="76" spans="1:8" ht="15.75">
      <c r="A76" s="2"/>
      <c r="B76" s="2"/>
      <c r="C76" s="2"/>
      <c r="D76" s="2"/>
      <c r="E76" s="2"/>
      <c r="F76" s="2"/>
      <c r="G76" s="2"/>
      <c r="H76" s="52"/>
    </row>
    <row r="77" spans="1:8" ht="15.75">
      <c r="A77" s="2"/>
      <c r="B77" s="2"/>
      <c r="C77" s="2"/>
      <c r="D77" s="2"/>
      <c r="E77" s="2"/>
      <c r="F77" s="2"/>
      <c r="G77" s="2"/>
      <c r="H77" s="52"/>
    </row>
    <row r="78" spans="1:8" ht="15.75">
      <c r="A78" s="2"/>
      <c r="B78" s="2"/>
      <c r="C78" s="2"/>
      <c r="D78" s="2"/>
      <c r="E78" s="2"/>
      <c r="F78" s="2"/>
      <c r="G78" s="2"/>
      <c r="H78" s="52"/>
    </row>
    <row r="79" spans="1:8" ht="15.75">
      <c r="A79" s="2"/>
      <c r="B79" s="2"/>
      <c r="C79" s="2"/>
      <c r="D79" s="2"/>
      <c r="E79" s="2"/>
      <c r="F79" s="2"/>
      <c r="G79" s="2"/>
      <c r="H79" s="52"/>
    </row>
    <row r="80" spans="1:8" ht="15.75">
      <c r="A80" s="2"/>
      <c r="B80" s="2"/>
      <c r="C80" s="2"/>
      <c r="D80" s="2"/>
      <c r="E80" s="2"/>
      <c r="F80" s="2"/>
      <c r="G80" s="2"/>
      <c r="H80" s="52"/>
    </row>
    <row r="81" spans="1:8" ht="15.75">
      <c r="A81" s="2"/>
      <c r="B81" s="2"/>
      <c r="C81" s="2"/>
      <c r="D81" s="2"/>
      <c r="E81" s="2"/>
      <c r="F81" s="2"/>
      <c r="G81" s="2"/>
      <c r="H81" s="52"/>
    </row>
    <row r="82" spans="1:8" ht="15.75">
      <c r="A82" s="2"/>
      <c r="B82" s="2"/>
      <c r="C82" s="2"/>
      <c r="D82" s="2"/>
      <c r="E82" s="2"/>
      <c r="F82" s="2"/>
      <c r="G82" s="2"/>
      <c r="H82" s="52"/>
    </row>
    <row r="83" spans="1:8" ht="15.75">
      <c r="A83" s="2"/>
      <c r="B83" s="2"/>
      <c r="C83" s="2"/>
      <c r="D83" s="2"/>
      <c r="E83" s="2"/>
      <c r="F83" s="2"/>
      <c r="G83" s="2"/>
      <c r="H83" s="52"/>
    </row>
    <row r="84" spans="1:8" ht="15.75">
      <c r="A84" s="2"/>
      <c r="B84" s="2"/>
      <c r="C84" s="2"/>
      <c r="D84" s="2"/>
      <c r="E84" s="2"/>
      <c r="F84" s="2"/>
      <c r="G84" s="2"/>
      <c r="H84" s="52"/>
    </row>
    <row r="85" spans="1:8" ht="15.75">
      <c r="A85" s="2"/>
      <c r="B85" s="2"/>
      <c r="C85" s="2"/>
      <c r="D85" s="2"/>
      <c r="E85" s="2"/>
      <c r="F85" s="2"/>
      <c r="G85" s="2"/>
      <c r="H85" s="52"/>
    </row>
    <row r="86" spans="1:8" ht="15.75">
      <c r="A86" s="2"/>
      <c r="B86" s="2"/>
      <c r="C86" s="2"/>
      <c r="D86" s="2"/>
      <c r="E86" s="2"/>
      <c r="F86" s="2"/>
      <c r="G86" s="2"/>
      <c r="H86" s="52"/>
    </row>
    <row r="87" spans="1:8" ht="15.75">
      <c r="A87" s="2"/>
      <c r="B87" s="2"/>
      <c r="C87" s="2"/>
      <c r="D87" s="2"/>
      <c r="E87" s="2"/>
      <c r="F87" s="2"/>
      <c r="G87" s="2"/>
      <c r="H87" s="52"/>
    </row>
    <row r="88" spans="1:8" ht="15.75">
      <c r="A88" s="2"/>
      <c r="B88" s="2"/>
      <c r="C88" s="2"/>
      <c r="D88" s="2"/>
      <c r="E88" s="2"/>
      <c r="F88" s="2"/>
      <c r="G88" s="2"/>
      <c r="H88" s="52"/>
    </row>
    <row r="89" spans="1:8" ht="15.75">
      <c r="A89" s="2"/>
      <c r="B89" s="2"/>
      <c r="C89" s="2"/>
      <c r="D89" s="2"/>
      <c r="E89" s="2"/>
      <c r="F89" s="2"/>
      <c r="G89" s="2"/>
      <c r="H89" s="52"/>
    </row>
    <row r="90" spans="1:8" ht="15.75">
      <c r="A90" s="2"/>
      <c r="B90" s="2"/>
      <c r="C90" s="2"/>
      <c r="D90" s="2"/>
      <c r="E90" s="2"/>
      <c r="F90" s="2"/>
      <c r="G90" s="2"/>
      <c r="H90" s="49"/>
    </row>
    <row r="91" spans="1:8" ht="15.75">
      <c r="A91" s="2"/>
      <c r="B91" s="2"/>
      <c r="C91" s="2"/>
      <c r="D91" s="2"/>
      <c r="E91" s="2"/>
      <c r="F91" s="2"/>
      <c r="G91" s="2"/>
      <c r="H91" s="49"/>
    </row>
    <row r="92" spans="1:8" ht="15.75">
      <c r="A92" s="2"/>
      <c r="B92" s="2"/>
      <c r="C92" s="2"/>
      <c r="D92" s="2"/>
      <c r="E92" s="2"/>
      <c r="F92" s="2"/>
      <c r="G92" s="2"/>
      <c r="H92" s="49"/>
    </row>
    <row r="93" spans="1:8" ht="15.75">
      <c r="A93" s="2"/>
      <c r="B93" s="2"/>
      <c r="C93" s="2"/>
      <c r="D93" s="2"/>
      <c r="E93" s="2"/>
      <c r="F93" s="2"/>
      <c r="G93" s="2"/>
      <c r="H93" s="49"/>
    </row>
    <row r="94" spans="1:8" ht="15.75">
      <c r="A94" s="2"/>
      <c r="B94" s="2"/>
      <c r="C94" s="2"/>
      <c r="D94" s="2"/>
      <c r="E94" s="2"/>
      <c r="F94" s="2"/>
      <c r="G94" s="2"/>
      <c r="H94" s="49"/>
    </row>
    <row r="95" spans="1:8" ht="15.75">
      <c r="A95" s="2"/>
      <c r="B95" s="2"/>
      <c r="C95" s="2"/>
      <c r="D95" s="2"/>
      <c r="E95" s="2"/>
      <c r="F95" s="2"/>
      <c r="G95" s="2"/>
      <c r="H95" s="49"/>
    </row>
    <row r="96" spans="1:8" ht="15.75">
      <c r="A96" s="2"/>
      <c r="B96" s="2"/>
      <c r="C96" s="2"/>
      <c r="D96" s="2"/>
      <c r="E96" s="2"/>
      <c r="F96" s="2"/>
      <c r="G96" s="2"/>
      <c r="H96" s="49"/>
    </row>
    <row r="97" spans="1:8" ht="15.75">
      <c r="A97" s="2"/>
      <c r="B97" s="2"/>
      <c r="C97" s="2"/>
      <c r="D97" s="2"/>
      <c r="E97" s="2"/>
      <c r="F97" s="2"/>
      <c r="G97" s="2"/>
      <c r="H97" s="49"/>
    </row>
    <row r="98" spans="1:8" ht="15.75">
      <c r="A98" s="2"/>
      <c r="B98" s="2"/>
      <c r="C98" s="2"/>
      <c r="D98" s="2"/>
      <c r="E98" s="2"/>
      <c r="F98" s="2"/>
      <c r="G98" s="2"/>
      <c r="H98" s="49"/>
    </row>
    <row r="99" spans="1:8" ht="15.75">
      <c r="A99" s="2"/>
      <c r="B99" s="2"/>
      <c r="C99" s="2"/>
      <c r="D99" s="2"/>
      <c r="E99" s="2"/>
      <c r="F99" s="2"/>
      <c r="G99" s="2"/>
      <c r="H99" s="49"/>
    </row>
    <row r="100" spans="1:8" ht="15.75">
      <c r="A100" s="2"/>
      <c r="B100" s="2"/>
      <c r="C100" s="2"/>
      <c r="D100" s="2"/>
      <c r="E100" s="2"/>
      <c r="F100" s="2"/>
      <c r="G100" s="2"/>
      <c r="H100" s="49"/>
    </row>
    <row r="101" spans="1:8" ht="15.75">
      <c r="A101" s="2"/>
      <c r="B101" s="2"/>
      <c r="C101" s="2"/>
      <c r="D101" s="2"/>
      <c r="E101" s="2"/>
      <c r="F101" s="2"/>
      <c r="G101" s="2"/>
      <c r="H101" s="49"/>
    </row>
    <row r="102" spans="1:8" ht="15.75">
      <c r="A102" s="2"/>
      <c r="B102" s="2"/>
      <c r="C102" s="2"/>
      <c r="D102" s="2"/>
      <c r="E102" s="2"/>
      <c r="F102" s="2"/>
      <c r="G102" s="2"/>
      <c r="H102" s="49"/>
    </row>
    <row r="103" spans="1:8" ht="15.75">
      <c r="A103" s="2"/>
      <c r="B103" s="2"/>
      <c r="C103" s="2"/>
      <c r="D103" s="2"/>
      <c r="E103" s="2"/>
      <c r="F103" s="2"/>
      <c r="G103" s="2"/>
      <c r="H103" s="49"/>
    </row>
    <row r="104" spans="1:8" ht="15.75">
      <c r="A104" s="2"/>
      <c r="B104" s="2"/>
      <c r="C104" s="2"/>
      <c r="D104" s="2"/>
      <c r="E104" s="2"/>
      <c r="F104" s="2"/>
      <c r="G104" s="2"/>
      <c r="H104" s="49"/>
    </row>
    <row r="105" spans="1:8" ht="15.75">
      <c r="A105" s="2"/>
      <c r="B105" s="2"/>
      <c r="C105" s="2"/>
      <c r="D105" s="2"/>
      <c r="E105" s="2"/>
      <c r="F105" s="2"/>
      <c r="G105" s="2"/>
      <c r="H105" s="49"/>
    </row>
    <row r="106" spans="1:8" ht="15.75">
      <c r="A106" s="2"/>
      <c r="B106" s="2"/>
      <c r="C106" s="2"/>
      <c r="D106" s="2"/>
      <c r="E106" s="2"/>
      <c r="F106" s="2"/>
      <c r="G106" s="2"/>
      <c r="H106" s="49"/>
    </row>
    <row r="107" spans="1:8" ht="15.75">
      <c r="A107" s="2"/>
      <c r="B107" s="2"/>
      <c r="C107" s="2"/>
      <c r="D107" s="2"/>
      <c r="E107" s="2"/>
      <c r="F107" s="2"/>
      <c r="G107" s="2"/>
      <c r="H107" s="49"/>
    </row>
    <row r="108" spans="1:8" ht="15.75">
      <c r="A108" s="2"/>
      <c r="B108" s="2"/>
      <c r="C108" s="2"/>
      <c r="D108" s="2"/>
      <c r="E108" s="2"/>
      <c r="F108" s="2"/>
      <c r="G108" s="2"/>
      <c r="H108" s="49"/>
    </row>
    <row r="109" spans="1:8" ht="15.75">
      <c r="A109" s="2"/>
      <c r="B109" s="2"/>
      <c r="C109" s="2"/>
      <c r="D109" s="2"/>
      <c r="E109" s="2"/>
      <c r="F109" s="2"/>
      <c r="G109" s="2"/>
      <c r="H109" s="49"/>
    </row>
    <row r="110" spans="1:8" ht="15.75">
      <c r="A110" s="2"/>
      <c r="B110" s="2"/>
      <c r="C110" s="2"/>
      <c r="D110" s="2"/>
      <c r="E110" s="2"/>
      <c r="F110" s="2"/>
      <c r="G110" s="2"/>
      <c r="H110" s="49"/>
    </row>
    <row r="111" spans="1:8" ht="15.75">
      <c r="A111" s="2"/>
      <c r="B111" s="2"/>
      <c r="C111" s="2"/>
      <c r="D111" s="2"/>
      <c r="E111" s="2"/>
      <c r="F111" s="2"/>
      <c r="G111" s="2"/>
      <c r="H111" s="49"/>
    </row>
    <row r="112" spans="1:8" ht="15.75">
      <c r="A112" s="2"/>
      <c r="B112" s="2"/>
      <c r="C112" s="2"/>
      <c r="D112" s="2"/>
      <c r="E112" s="2"/>
      <c r="F112" s="2"/>
      <c r="G112" s="2"/>
      <c r="H112" s="49"/>
    </row>
    <row r="113" spans="1:8" ht="15.75">
      <c r="A113" s="2"/>
      <c r="B113" s="2"/>
      <c r="C113" s="2"/>
      <c r="D113" s="2"/>
      <c r="E113" s="2"/>
      <c r="F113" s="2"/>
      <c r="G113" s="2"/>
      <c r="H113" s="49"/>
    </row>
    <row r="114" spans="1:8" ht="15.75">
      <c r="A114" s="2"/>
      <c r="B114" s="2"/>
      <c r="C114" s="2"/>
      <c r="D114" s="2"/>
      <c r="E114" s="2"/>
      <c r="F114" s="2"/>
      <c r="G114" s="2"/>
      <c r="H114" s="49"/>
    </row>
    <row r="115" spans="1:8" ht="15.75">
      <c r="A115" s="2"/>
      <c r="B115" s="2"/>
      <c r="C115" s="2"/>
      <c r="D115" s="2"/>
      <c r="E115" s="2"/>
      <c r="F115" s="2"/>
      <c r="G115" s="2"/>
      <c r="H115" s="49"/>
    </row>
    <row r="116" spans="1:8" ht="15.75">
      <c r="A116" s="2"/>
      <c r="B116" s="2"/>
      <c r="C116" s="2"/>
      <c r="D116" s="2"/>
      <c r="E116" s="2"/>
      <c r="F116" s="2"/>
      <c r="G116" s="2"/>
      <c r="H116" s="49"/>
    </row>
    <row r="117" spans="1:8" ht="15.75">
      <c r="A117" s="2"/>
      <c r="B117" s="2"/>
      <c r="C117" s="2"/>
      <c r="D117" s="2"/>
      <c r="E117" s="2"/>
      <c r="F117" s="2"/>
      <c r="G117" s="2"/>
      <c r="H117" s="49"/>
    </row>
    <row r="118" spans="1:8" ht="15.75">
      <c r="A118" s="2"/>
      <c r="B118" s="2"/>
      <c r="C118" s="2"/>
      <c r="D118" s="2"/>
      <c r="E118" s="2"/>
      <c r="F118" s="2"/>
      <c r="G118" s="2"/>
      <c r="H118" s="49"/>
    </row>
    <row r="119" spans="1:8" ht="15.75">
      <c r="A119" s="2"/>
      <c r="B119" s="2"/>
      <c r="C119" s="2"/>
      <c r="D119" s="2"/>
      <c r="E119" s="2"/>
      <c r="F119" s="2"/>
      <c r="G119" s="2"/>
      <c r="H119" s="49"/>
    </row>
    <row r="120" spans="1:8" ht="15.75">
      <c r="A120" s="2"/>
      <c r="B120" s="2"/>
      <c r="C120" s="2"/>
      <c r="D120" s="2"/>
      <c r="E120" s="2"/>
      <c r="F120" s="2"/>
      <c r="G120" s="2"/>
      <c r="H120" s="49"/>
    </row>
    <row r="121" spans="1:8" ht="15.75">
      <c r="A121" s="2"/>
      <c r="B121" s="2"/>
      <c r="C121" s="2"/>
      <c r="D121" s="2"/>
      <c r="E121" s="2"/>
      <c r="F121" s="2"/>
      <c r="G121" s="2"/>
      <c r="H121" s="49"/>
    </row>
    <row r="122" spans="1:8" ht="15.75">
      <c r="A122" s="2"/>
      <c r="B122" s="2"/>
      <c r="C122" s="2"/>
      <c r="D122" s="2"/>
      <c r="E122" s="2"/>
      <c r="F122" s="2"/>
      <c r="G122" s="2"/>
      <c r="H122" s="49"/>
    </row>
    <row r="123" spans="1:8" ht="15.75">
      <c r="A123" s="2"/>
      <c r="B123" s="2"/>
      <c r="C123" s="2"/>
      <c r="D123" s="2"/>
      <c r="E123" s="2"/>
      <c r="F123" s="2"/>
      <c r="G123" s="2"/>
      <c r="H123" s="49"/>
    </row>
    <row r="124" spans="1:8" ht="15.75">
      <c r="A124" s="2"/>
      <c r="B124" s="2"/>
      <c r="C124" s="2"/>
      <c r="D124" s="2"/>
      <c r="E124" s="2"/>
      <c r="F124" s="2"/>
      <c r="G124" s="2"/>
      <c r="H124" s="49"/>
    </row>
    <row r="125" spans="1:8" ht="15.75">
      <c r="A125" s="2"/>
      <c r="B125" s="2"/>
      <c r="C125" s="2"/>
      <c r="D125" s="2"/>
      <c r="E125" s="2"/>
      <c r="F125" s="2"/>
      <c r="G125" s="2"/>
      <c r="H125" s="49"/>
    </row>
    <row r="126" spans="1:8" ht="15.75">
      <c r="A126" s="2"/>
      <c r="B126" s="2"/>
      <c r="C126" s="2"/>
      <c r="D126" s="2"/>
      <c r="E126" s="2"/>
      <c r="F126" s="2"/>
      <c r="G126" s="2"/>
      <c r="H126" s="49"/>
    </row>
    <row r="127" spans="1:8" ht="15.75">
      <c r="A127" s="2"/>
      <c r="B127" s="2"/>
      <c r="C127" s="2"/>
      <c r="D127" s="2"/>
      <c r="E127" s="2"/>
      <c r="F127" s="2"/>
      <c r="G127" s="2"/>
      <c r="H127" s="49"/>
    </row>
    <row r="128" spans="1:8" ht="15.75">
      <c r="A128" s="2"/>
      <c r="B128" s="2"/>
      <c r="C128" s="2"/>
      <c r="D128" s="2"/>
      <c r="E128" s="2"/>
      <c r="F128" s="2"/>
      <c r="G128" s="2"/>
      <c r="H128" s="49"/>
    </row>
    <row r="129" spans="1:8" ht="15.75">
      <c r="A129" s="2"/>
      <c r="B129" s="2"/>
      <c r="C129" s="2"/>
      <c r="D129" s="2"/>
      <c r="E129" s="2"/>
      <c r="F129" s="2"/>
      <c r="G129" s="2"/>
      <c r="H129" s="49"/>
    </row>
    <row r="130" spans="1:8" ht="15.75">
      <c r="A130" s="2"/>
      <c r="B130" s="2"/>
      <c r="C130" s="2"/>
      <c r="D130" s="2"/>
      <c r="E130" s="2"/>
      <c r="F130" s="2"/>
      <c r="G130" s="2"/>
      <c r="H130" s="49"/>
    </row>
    <row r="131" spans="1:8" ht="15.75">
      <c r="A131" s="2"/>
      <c r="B131" s="2"/>
      <c r="C131" s="2"/>
      <c r="D131" s="2"/>
      <c r="E131" s="2"/>
      <c r="F131" s="2"/>
      <c r="G131" s="2"/>
      <c r="H131" s="49"/>
    </row>
    <row r="132" spans="1:8" ht="15.75">
      <c r="A132" s="2"/>
      <c r="B132" s="2"/>
      <c r="C132" s="2"/>
      <c r="D132" s="2"/>
      <c r="E132" s="2"/>
      <c r="F132" s="2"/>
      <c r="G132" s="2"/>
      <c r="H132" s="49"/>
    </row>
    <row r="133" spans="1:8" ht="15.75">
      <c r="A133" s="2"/>
      <c r="B133" s="2"/>
      <c r="C133" s="2"/>
      <c r="D133" s="2"/>
      <c r="E133" s="2"/>
      <c r="F133" s="2"/>
      <c r="G133" s="2"/>
      <c r="H133" s="49"/>
    </row>
    <row r="134" spans="1:8" ht="15.75">
      <c r="A134" s="2"/>
      <c r="B134" s="2"/>
      <c r="C134" s="2"/>
      <c r="D134" s="2"/>
      <c r="E134" s="2"/>
      <c r="F134" s="2"/>
      <c r="G134" s="2"/>
      <c r="H134" s="49"/>
    </row>
    <row r="135" spans="1:8" ht="15.75">
      <c r="A135" s="2"/>
      <c r="B135" s="2"/>
      <c r="C135" s="2"/>
      <c r="D135" s="2"/>
      <c r="E135" s="2"/>
      <c r="F135" s="2"/>
      <c r="G135" s="2"/>
      <c r="H135" s="49"/>
    </row>
    <row r="136" spans="1:8" ht="15.75">
      <c r="A136" s="2"/>
      <c r="B136" s="2"/>
      <c r="C136" s="2"/>
      <c r="D136" s="2"/>
      <c r="E136" s="2"/>
      <c r="F136" s="2"/>
      <c r="G136" s="2"/>
      <c r="H136" s="49"/>
    </row>
    <row r="137" spans="1:8" ht="15.75">
      <c r="A137" s="2"/>
      <c r="B137" s="2"/>
      <c r="C137" s="2"/>
      <c r="D137" s="2"/>
      <c r="E137" s="2"/>
      <c r="F137" s="2"/>
      <c r="G137" s="2"/>
      <c r="H137" s="49"/>
    </row>
    <row r="138" spans="1:8" ht="15.75">
      <c r="A138" s="2"/>
      <c r="B138" s="2"/>
      <c r="C138" s="2"/>
      <c r="D138" s="2"/>
      <c r="E138" s="2"/>
      <c r="F138" s="2"/>
      <c r="G138" s="2"/>
      <c r="H138" s="49"/>
    </row>
    <row r="139" spans="1:8" ht="15.75">
      <c r="A139" s="2"/>
      <c r="B139" s="2"/>
      <c r="C139" s="2"/>
      <c r="D139" s="2"/>
      <c r="E139" s="2"/>
      <c r="F139" s="2"/>
      <c r="G139" s="2"/>
      <c r="H139" s="49"/>
    </row>
    <row r="140" spans="1:8" ht="15.75">
      <c r="A140" s="2"/>
      <c r="B140" s="2"/>
      <c r="C140" s="2"/>
      <c r="D140" s="2"/>
      <c r="E140" s="2"/>
      <c r="F140" s="2"/>
      <c r="G140" s="2"/>
      <c r="H140" s="49"/>
    </row>
    <row r="141" spans="1:8" ht="15.75">
      <c r="A141" s="2"/>
      <c r="B141" s="2"/>
      <c r="C141" s="2"/>
      <c r="D141" s="2"/>
      <c r="E141" s="2"/>
      <c r="F141" s="2"/>
      <c r="G141" s="2"/>
      <c r="H141" s="49"/>
    </row>
    <row r="142" spans="1:8" ht="15.75">
      <c r="A142" s="2"/>
      <c r="B142" s="2"/>
      <c r="C142" s="2"/>
      <c r="D142" s="2"/>
      <c r="E142" s="2"/>
      <c r="F142" s="2"/>
      <c r="G142" s="2"/>
      <c r="H142" s="49"/>
    </row>
    <row r="143" spans="1:8" ht="15.75">
      <c r="A143" s="2"/>
      <c r="B143" s="2"/>
      <c r="C143" s="2"/>
      <c r="D143" s="2"/>
      <c r="E143" s="2"/>
      <c r="F143" s="2"/>
      <c r="G143" s="2"/>
      <c r="H143" s="49"/>
    </row>
    <row r="144" spans="1:8" ht="15.75">
      <c r="A144" s="2"/>
      <c r="B144" s="2"/>
      <c r="C144" s="2"/>
      <c r="D144" s="2"/>
      <c r="E144" s="2"/>
      <c r="F144" s="2"/>
      <c r="G144" s="2"/>
      <c r="H144" s="49"/>
    </row>
    <row r="145" spans="1:8" ht="15.75">
      <c r="A145" s="2"/>
      <c r="B145" s="2"/>
      <c r="C145" s="2"/>
      <c r="D145" s="2"/>
      <c r="E145" s="2"/>
      <c r="F145" s="2"/>
      <c r="G145" s="2"/>
      <c r="H145" s="49"/>
    </row>
    <row r="146" spans="1:8" ht="15.75">
      <c r="A146" s="2"/>
      <c r="B146" s="2"/>
      <c r="C146" s="2"/>
      <c r="D146" s="2"/>
      <c r="E146" s="2"/>
      <c r="F146" s="2"/>
      <c r="G146" s="2"/>
      <c r="H146" s="49"/>
    </row>
    <row r="147" spans="1:8" ht="15.75">
      <c r="A147" s="2"/>
      <c r="B147" s="2"/>
      <c r="C147" s="2"/>
      <c r="D147" s="2"/>
      <c r="E147" s="2"/>
      <c r="F147" s="2"/>
      <c r="G147" s="2"/>
      <c r="H147" s="49"/>
    </row>
    <row r="148" spans="1:8" ht="15.75">
      <c r="A148" s="2"/>
      <c r="B148" s="2"/>
      <c r="C148" s="2"/>
      <c r="D148" s="2"/>
      <c r="E148" s="2"/>
      <c r="F148" s="2"/>
      <c r="G148" s="2"/>
      <c r="H148" s="49"/>
    </row>
    <row r="149" spans="1:8" ht="15.75">
      <c r="A149" s="2"/>
      <c r="B149" s="2"/>
      <c r="C149" s="2"/>
      <c r="D149" s="2"/>
      <c r="E149" s="2"/>
      <c r="F149" s="2"/>
      <c r="G149" s="2"/>
      <c r="H149" s="49"/>
    </row>
    <row r="150" spans="1:8" ht="15.75">
      <c r="A150" s="2"/>
      <c r="B150" s="2"/>
      <c r="C150" s="2"/>
      <c r="D150" s="2"/>
      <c r="E150" s="2"/>
      <c r="F150" s="2"/>
      <c r="G150" s="2"/>
      <c r="H150" s="49"/>
    </row>
    <row r="151" spans="1:8" ht="15.75">
      <c r="A151" s="2"/>
      <c r="B151" s="2"/>
      <c r="C151" s="2"/>
      <c r="D151" s="2"/>
      <c r="E151" s="2"/>
      <c r="F151" s="2"/>
      <c r="G151" s="2"/>
      <c r="H151" s="49"/>
    </row>
    <row r="152" spans="1:8" ht="15.75">
      <c r="A152" s="2"/>
      <c r="B152" s="2"/>
      <c r="C152" s="2"/>
      <c r="D152" s="2"/>
      <c r="E152" s="2"/>
      <c r="F152" s="2"/>
      <c r="G152" s="2"/>
      <c r="H152" s="49"/>
    </row>
    <row r="153" spans="1:8" ht="15.75">
      <c r="A153" s="2"/>
      <c r="B153" s="2"/>
      <c r="C153" s="2"/>
      <c r="D153" s="2"/>
      <c r="E153" s="2"/>
      <c r="F153" s="2"/>
      <c r="G153" s="2"/>
      <c r="H153" s="49"/>
    </row>
    <row r="154" spans="1:8" ht="15.75">
      <c r="A154" s="2"/>
      <c r="B154" s="2"/>
      <c r="C154" s="2"/>
      <c r="D154" s="2"/>
      <c r="E154" s="2"/>
      <c r="F154" s="2"/>
      <c r="G154" s="2"/>
      <c r="H154" s="49"/>
    </row>
    <row r="155" spans="1:8" ht="15.75">
      <c r="A155" s="2"/>
      <c r="B155" s="2"/>
      <c r="C155" s="2"/>
      <c r="D155" s="2"/>
      <c r="E155" s="2"/>
      <c r="F155" s="2"/>
      <c r="G155" s="2"/>
      <c r="H155" s="49"/>
    </row>
    <row r="156" spans="1:8" ht="15.75">
      <c r="A156" s="2"/>
      <c r="B156" s="2"/>
      <c r="C156" s="2"/>
      <c r="D156" s="2"/>
      <c r="E156" s="2"/>
      <c r="F156" s="2"/>
      <c r="G156" s="2"/>
      <c r="H156" s="49"/>
    </row>
    <row r="157" spans="1:8" ht="15.75">
      <c r="A157" s="2"/>
      <c r="B157" s="2"/>
      <c r="C157" s="2"/>
      <c r="D157" s="2"/>
      <c r="E157" s="2"/>
      <c r="F157" s="2"/>
      <c r="G157" s="2"/>
      <c r="H157" s="49"/>
    </row>
    <row r="158" spans="1:8" ht="15.75">
      <c r="A158" s="2"/>
      <c r="B158" s="2"/>
      <c r="C158" s="2"/>
      <c r="D158" s="2"/>
      <c r="E158" s="2"/>
      <c r="F158" s="2"/>
      <c r="G158" s="2"/>
      <c r="H158" s="49"/>
    </row>
    <row r="159" spans="1:8" ht="15.75">
      <c r="A159" s="2"/>
      <c r="B159" s="2"/>
      <c r="C159" s="2"/>
      <c r="D159" s="2"/>
      <c r="E159" s="2"/>
      <c r="F159" s="2"/>
      <c r="G159" s="2"/>
      <c r="H159" s="49"/>
    </row>
    <row r="160" spans="1:8" ht="15.75">
      <c r="A160" s="2"/>
      <c r="B160" s="2"/>
      <c r="C160" s="2"/>
      <c r="D160" s="2"/>
      <c r="E160" s="2"/>
      <c r="F160" s="2"/>
      <c r="G160" s="2"/>
      <c r="H160" s="49"/>
    </row>
    <row r="161" spans="1:8" ht="15.75">
      <c r="A161" s="2"/>
      <c r="B161" s="2"/>
      <c r="C161" s="2"/>
      <c r="D161" s="2"/>
      <c r="E161" s="2"/>
      <c r="F161" s="2"/>
      <c r="G161" s="2"/>
      <c r="H161" s="49"/>
    </row>
    <row r="162" spans="1:8" ht="15.75">
      <c r="A162" s="2"/>
      <c r="B162" s="2"/>
      <c r="C162" s="2"/>
      <c r="D162" s="2"/>
      <c r="E162" s="2"/>
      <c r="F162" s="2"/>
      <c r="G162" s="2"/>
      <c r="H162" s="49"/>
    </row>
    <row r="163" spans="1:8" ht="15.75">
      <c r="A163" s="2"/>
      <c r="B163" s="2"/>
      <c r="C163" s="2"/>
      <c r="D163" s="2"/>
      <c r="E163" s="2"/>
      <c r="F163" s="2"/>
      <c r="G163" s="2"/>
      <c r="H163" s="49"/>
    </row>
    <row r="164" spans="1:8" ht="15.75">
      <c r="A164" s="2"/>
      <c r="B164" s="2"/>
      <c r="C164" s="2"/>
      <c r="D164" s="2"/>
      <c r="E164" s="2"/>
      <c r="F164" s="2"/>
      <c r="G164" s="2"/>
      <c r="H164" s="49"/>
    </row>
    <row r="165" spans="1:8" ht="15.75">
      <c r="A165" s="2"/>
      <c r="B165" s="2"/>
      <c r="C165" s="2"/>
      <c r="D165" s="2"/>
      <c r="E165" s="2"/>
      <c r="F165" s="2"/>
      <c r="G165" s="2"/>
      <c r="H165" s="49"/>
    </row>
    <row r="166" spans="1:8" ht="15.75">
      <c r="A166" s="2"/>
      <c r="B166" s="2"/>
      <c r="C166" s="2"/>
      <c r="D166" s="2"/>
      <c r="E166" s="2"/>
      <c r="F166" s="2"/>
      <c r="G166" s="2"/>
      <c r="H166" s="49"/>
    </row>
    <row r="167" spans="1:8" ht="15.75">
      <c r="A167" s="2"/>
      <c r="B167" s="2"/>
      <c r="C167" s="2"/>
      <c r="D167" s="2"/>
      <c r="E167" s="2"/>
      <c r="F167" s="2"/>
      <c r="G167" s="2"/>
      <c r="H167" s="49"/>
    </row>
    <row r="168" spans="1:8" ht="15.75">
      <c r="A168" s="2"/>
      <c r="B168" s="2"/>
      <c r="C168" s="2"/>
      <c r="D168" s="2"/>
      <c r="E168" s="2"/>
      <c r="F168" s="2"/>
      <c r="G168" s="2"/>
      <c r="H168" s="49"/>
    </row>
    <row r="169" spans="1:8" ht="15.75">
      <c r="A169" s="2"/>
      <c r="B169" s="2"/>
      <c r="C169" s="2"/>
      <c r="D169" s="2"/>
      <c r="E169" s="2"/>
      <c r="F169" s="2"/>
      <c r="G169" s="2"/>
      <c r="H169" s="49"/>
    </row>
    <row r="170" spans="1:8" ht="15.75">
      <c r="A170" s="2"/>
      <c r="B170" s="2"/>
      <c r="C170" s="2"/>
      <c r="D170" s="2"/>
      <c r="E170" s="2"/>
      <c r="F170" s="2"/>
      <c r="G170" s="2"/>
      <c r="H170" s="49"/>
    </row>
    <row r="171" spans="1:8" ht="15.75">
      <c r="A171" s="2"/>
      <c r="B171" s="2"/>
      <c r="C171" s="2"/>
      <c r="D171" s="2"/>
      <c r="E171" s="2"/>
      <c r="F171" s="2"/>
      <c r="G171" s="2"/>
      <c r="H171" s="49"/>
    </row>
    <row r="172" spans="1:8" ht="15.75">
      <c r="A172" s="2"/>
      <c r="B172" s="2"/>
      <c r="C172" s="2"/>
      <c r="D172" s="2"/>
      <c r="E172" s="2"/>
      <c r="F172" s="2"/>
      <c r="G172" s="2"/>
      <c r="H172" s="49"/>
    </row>
    <row r="173" spans="1:8" ht="15.75">
      <c r="A173" s="2"/>
      <c r="B173" s="2"/>
      <c r="C173" s="2"/>
      <c r="D173" s="2"/>
      <c r="E173" s="2"/>
      <c r="F173" s="2"/>
      <c r="G173" s="2"/>
      <c r="H173" s="49"/>
    </row>
    <row r="174" spans="1:8" ht="15.75">
      <c r="A174" s="2"/>
      <c r="B174" s="2"/>
      <c r="C174" s="2"/>
      <c r="D174" s="2"/>
      <c r="E174" s="2"/>
      <c r="F174" s="2"/>
      <c r="G174" s="2"/>
      <c r="H174" s="49"/>
    </row>
    <row r="175" spans="1:8" ht="15.75">
      <c r="A175" s="2"/>
      <c r="B175" s="2"/>
      <c r="C175" s="2"/>
      <c r="D175" s="2"/>
      <c r="E175" s="2"/>
      <c r="F175" s="2"/>
      <c r="G175" s="2"/>
      <c r="H175" s="49"/>
    </row>
    <row r="176" spans="1:8" ht="15.75">
      <c r="A176" s="2"/>
      <c r="B176" s="2"/>
      <c r="C176" s="2"/>
      <c r="D176" s="2"/>
      <c r="E176" s="2"/>
      <c r="F176" s="2"/>
      <c r="G176" s="2"/>
      <c r="H176" s="49"/>
    </row>
    <row r="177" spans="1:8" ht="15.75">
      <c r="A177" s="2"/>
      <c r="B177" s="2"/>
      <c r="C177" s="2"/>
      <c r="D177" s="2"/>
      <c r="E177" s="2"/>
      <c r="F177" s="2"/>
      <c r="G177" s="2"/>
      <c r="H177" s="49"/>
    </row>
    <row r="178" spans="1:8" ht="15.75">
      <c r="A178" s="2"/>
      <c r="B178" s="2"/>
      <c r="C178" s="2"/>
      <c r="D178" s="2"/>
      <c r="E178" s="2"/>
      <c r="F178" s="2"/>
      <c r="G178" s="2"/>
      <c r="H178" s="49"/>
    </row>
    <row r="179" spans="1:8" ht="15.75">
      <c r="A179" s="2"/>
      <c r="B179" s="2"/>
      <c r="C179" s="2"/>
      <c r="D179" s="2"/>
      <c r="E179" s="2"/>
      <c r="F179" s="2"/>
      <c r="G179" s="2"/>
      <c r="H179" s="49"/>
    </row>
    <row r="180" spans="1:8" ht="15.75">
      <c r="A180" s="2"/>
      <c r="B180" s="2"/>
      <c r="C180" s="2"/>
      <c r="D180" s="2"/>
      <c r="E180" s="2"/>
      <c r="F180" s="2"/>
      <c r="G180" s="2"/>
      <c r="H180" s="49"/>
    </row>
    <row r="181" spans="1:8" ht="15.75">
      <c r="A181" s="2"/>
      <c r="B181" s="2"/>
      <c r="C181" s="2"/>
      <c r="D181" s="2"/>
      <c r="E181" s="2"/>
      <c r="F181" s="2"/>
      <c r="G181" s="2"/>
      <c r="H181" s="49"/>
    </row>
    <row r="182" spans="1:8" ht="15.75">
      <c r="A182" s="2"/>
      <c r="B182" s="2"/>
      <c r="C182" s="2"/>
      <c r="D182" s="2"/>
      <c r="E182" s="2"/>
      <c r="F182" s="2"/>
      <c r="G182" s="2"/>
      <c r="H182" s="49"/>
    </row>
    <row r="183" spans="1:8" ht="15.75">
      <c r="A183" s="2"/>
      <c r="B183" s="2"/>
      <c r="C183" s="2"/>
      <c r="D183" s="2"/>
      <c r="E183" s="2"/>
      <c r="F183" s="2"/>
      <c r="G183" s="2"/>
      <c r="H183" s="49"/>
    </row>
    <row r="184" spans="1:8" ht="15.75">
      <c r="A184" s="2"/>
      <c r="B184" s="2"/>
      <c r="C184" s="2"/>
      <c r="D184" s="2"/>
      <c r="E184" s="2"/>
      <c r="F184" s="2"/>
      <c r="G184" s="2"/>
      <c r="H184" s="49"/>
    </row>
    <row r="185" spans="1:8" ht="15.75">
      <c r="A185" s="2"/>
      <c r="B185" s="2"/>
      <c r="C185" s="2"/>
      <c r="D185" s="2"/>
      <c r="E185" s="2"/>
      <c r="F185" s="2"/>
      <c r="G185" s="2"/>
      <c r="H185" s="49"/>
    </row>
    <row r="186" spans="1:8" ht="15.75">
      <c r="A186" s="2"/>
      <c r="B186" s="2"/>
      <c r="C186" s="2"/>
      <c r="D186" s="2"/>
      <c r="E186" s="2"/>
      <c r="F186" s="2"/>
      <c r="G186" s="2"/>
      <c r="H186" s="49"/>
    </row>
    <row r="187" spans="1:8" ht="15.75">
      <c r="A187" s="2"/>
      <c r="B187" s="2"/>
      <c r="C187" s="2"/>
      <c r="D187" s="2"/>
      <c r="E187" s="2"/>
      <c r="F187" s="2"/>
      <c r="G187" s="2"/>
      <c r="H187" s="49"/>
    </row>
    <row r="188" spans="1:8" ht="15.75">
      <c r="A188" s="2"/>
      <c r="B188" s="2"/>
      <c r="C188" s="2"/>
      <c r="D188" s="2"/>
      <c r="E188" s="2"/>
      <c r="F188" s="2"/>
      <c r="G188" s="2"/>
      <c r="H188" s="49"/>
    </row>
    <row r="189" spans="1:8" ht="15.75">
      <c r="A189" s="2"/>
      <c r="B189" s="2"/>
      <c r="C189" s="2"/>
      <c r="D189" s="2"/>
      <c r="E189" s="2"/>
      <c r="F189" s="2"/>
      <c r="G189" s="2"/>
      <c r="H189" s="49"/>
    </row>
    <row r="190" spans="1:8" ht="15.75">
      <c r="A190" s="2"/>
      <c r="B190" s="2"/>
      <c r="C190" s="2"/>
      <c r="D190" s="2"/>
      <c r="E190" s="2"/>
      <c r="F190" s="2"/>
      <c r="G190" s="2"/>
      <c r="H190" s="49"/>
    </row>
    <row r="191" spans="1:8" ht="15.75">
      <c r="A191" s="2"/>
      <c r="B191" s="2"/>
      <c r="C191" s="2"/>
      <c r="D191" s="2"/>
      <c r="E191" s="2"/>
      <c r="F191" s="2"/>
      <c r="G191" s="2"/>
      <c r="H191" s="49"/>
    </row>
    <row r="192" spans="1:8" ht="15.75">
      <c r="A192" s="2"/>
      <c r="B192" s="2"/>
      <c r="C192" s="2"/>
      <c r="D192" s="2"/>
      <c r="E192" s="2"/>
      <c r="F192" s="2"/>
      <c r="G192" s="2"/>
      <c r="H192" s="49"/>
    </row>
    <row r="193" spans="1:8" ht="15.75">
      <c r="A193" s="2"/>
      <c r="B193" s="2"/>
      <c r="C193" s="2"/>
      <c r="D193" s="2"/>
      <c r="E193" s="2"/>
      <c r="F193" s="2"/>
      <c r="G193" s="2"/>
      <c r="H193" s="49"/>
    </row>
    <row r="194" spans="1:8" ht="15.75">
      <c r="A194" s="2"/>
      <c r="B194" s="2"/>
      <c r="C194" s="2"/>
      <c r="D194" s="2"/>
      <c r="E194" s="2"/>
      <c r="F194" s="2"/>
      <c r="G194" s="2"/>
      <c r="H194" s="49"/>
    </row>
    <row r="195" spans="1:8" ht="15.75">
      <c r="A195" s="2"/>
      <c r="B195" s="2"/>
      <c r="C195" s="2"/>
      <c r="D195" s="2"/>
      <c r="E195" s="2"/>
      <c r="F195" s="2"/>
      <c r="G195" s="2"/>
      <c r="H195" s="49"/>
    </row>
    <row r="196" spans="1:8" ht="15.75">
      <c r="A196" s="2"/>
      <c r="B196" s="2"/>
      <c r="C196" s="2"/>
      <c r="D196" s="2"/>
      <c r="E196" s="2"/>
      <c r="F196" s="2"/>
      <c r="G196" s="2"/>
      <c r="H196" s="49"/>
    </row>
    <row r="197" spans="1:8" ht="15.75">
      <c r="A197" s="2"/>
      <c r="B197" s="2"/>
      <c r="C197" s="2"/>
      <c r="D197" s="2"/>
      <c r="E197" s="2"/>
      <c r="F197" s="2"/>
      <c r="G197" s="2"/>
      <c r="H197" s="49"/>
    </row>
    <row r="198" ht="12.75">
      <c r="H198" s="53"/>
    </row>
    <row r="199" ht="12.75">
      <c r="H199" s="53"/>
    </row>
    <row r="200" ht="12.75">
      <c r="H200" s="53"/>
    </row>
    <row r="201" ht="12.75">
      <c r="H201" s="53"/>
    </row>
    <row r="202" ht="12.75">
      <c r="H202" s="53"/>
    </row>
    <row r="203" ht="12.75">
      <c r="H203" s="53"/>
    </row>
    <row r="204" ht="12.75">
      <c r="H204" s="53"/>
    </row>
    <row r="205" ht="12.75">
      <c r="H205" s="53"/>
    </row>
    <row r="206" ht="12.75">
      <c r="H206" s="53"/>
    </row>
    <row r="207" ht="12.75">
      <c r="H207" s="53"/>
    </row>
    <row r="208" ht="12.75">
      <c r="H208" s="53"/>
    </row>
    <row r="209" ht="12.75">
      <c r="H209" s="53"/>
    </row>
    <row r="210" ht="12.75">
      <c r="H210" s="53"/>
    </row>
    <row r="211" ht="12.75">
      <c r="H211" s="53"/>
    </row>
    <row r="212" ht="12.75">
      <c r="H212" s="53"/>
    </row>
    <row r="213" ht="12.75">
      <c r="H213" s="53"/>
    </row>
    <row r="214" ht="12.75">
      <c r="H214" s="53"/>
    </row>
    <row r="215" ht="12.75">
      <c r="H215" s="53"/>
    </row>
    <row r="216" ht="12.75">
      <c r="H216" s="53"/>
    </row>
    <row r="217" ht="12.75">
      <c r="H217" s="53"/>
    </row>
    <row r="218" ht="12.75">
      <c r="H218" s="53"/>
    </row>
    <row r="219" ht="12.75">
      <c r="H219" s="53"/>
    </row>
    <row r="220" ht="12.75">
      <c r="H220" s="53"/>
    </row>
    <row r="221" ht="12.75">
      <c r="H221" s="53"/>
    </row>
    <row r="222" ht="12.75">
      <c r="H222" s="53"/>
    </row>
    <row r="223" ht="12.75">
      <c r="H223" s="53"/>
    </row>
    <row r="224" ht="12.75">
      <c r="H224" s="53"/>
    </row>
    <row r="225" ht="12.75">
      <c r="H225" s="53"/>
    </row>
    <row r="226" ht="12.75">
      <c r="H226" s="53"/>
    </row>
    <row r="227" ht="12.75">
      <c r="H227" s="53"/>
    </row>
    <row r="228" ht="12.75">
      <c r="H228" s="53"/>
    </row>
    <row r="229" ht="12.75">
      <c r="H229" s="53"/>
    </row>
    <row r="230" ht="12.75">
      <c r="H230" s="53"/>
    </row>
    <row r="231" ht="12.75">
      <c r="H231" s="53"/>
    </row>
    <row r="232" ht="12.75">
      <c r="H232" s="53"/>
    </row>
    <row r="233" ht="12.75">
      <c r="H233" s="53"/>
    </row>
    <row r="234" ht="12.75">
      <c r="H234" s="53"/>
    </row>
    <row r="235" ht="12.75">
      <c r="H235" s="53"/>
    </row>
    <row r="236" ht="12.75">
      <c r="H236" s="53"/>
    </row>
    <row r="237" ht="12.75">
      <c r="H237" s="53"/>
    </row>
    <row r="238" ht="12.75">
      <c r="H238" s="53"/>
    </row>
    <row r="239" ht="12.75">
      <c r="H239" s="53"/>
    </row>
    <row r="240" ht="12.75">
      <c r="H240" s="53"/>
    </row>
    <row r="241" ht="12.75">
      <c r="H241" s="53"/>
    </row>
    <row r="242" ht="12.75">
      <c r="H242" s="53"/>
    </row>
    <row r="243" ht="12.75">
      <c r="H243" s="53"/>
    </row>
    <row r="244" ht="12.75">
      <c r="H244" s="53"/>
    </row>
    <row r="245" ht="12.75">
      <c r="H245" s="53"/>
    </row>
    <row r="246" ht="12.75">
      <c r="H246" s="53"/>
    </row>
    <row r="247" ht="12.75">
      <c r="H247" s="53"/>
    </row>
    <row r="248" ht="12.75">
      <c r="H248" s="53"/>
    </row>
    <row r="249" ht="12.75">
      <c r="H249" s="53"/>
    </row>
    <row r="250" ht="12.75">
      <c r="H250" s="53"/>
    </row>
    <row r="251" ht="12.75">
      <c r="H251" s="53"/>
    </row>
    <row r="252" ht="12.75">
      <c r="H252" s="53"/>
    </row>
    <row r="253" ht="12.75">
      <c r="H253" s="53"/>
    </row>
    <row r="254" ht="12.75">
      <c r="H254" s="53"/>
    </row>
    <row r="255" ht="12.75">
      <c r="H255" s="53"/>
    </row>
    <row r="256" ht="12.75">
      <c r="H256" s="53"/>
    </row>
    <row r="257" ht="12.75">
      <c r="H257" s="53"/>
    </row>
    <row r="258" ht="12.75">
      <c r="H258" s="53"/>
    </row>
    <row r="259" ht="12.75">
      <c r="H259" s="53"/>
    </row>
    <row r="260" ht="12.75">
      <c r="H260" s="53"/>
    </row>
    <row r="261" ht="12.75">
      <c r="H261" s="53"/>
    </row>
    <row r="262" ht="12.75">
      <c r="H262" s="53"/>
    </row>
    <row r="263" ht="12.75">
      <c r="H263" s="53"/>
    </row>
    <row r="264" ht="12.75">
      <c r="H264" s="53"/>
    </row>
    <row r="265" ht="12.75">
      <c r="H265" s="53"/>
    </row>
    <row r="266" ht="12.75">
      <c r="H266" s="53"/>
    </row>
    <row r="267" ht="12.75">
      <c r="H267" s="53"/>
    </row>
    <row r="268" ht="12.75">
      <c r="H268" s="53"/>
    </row>
    <row r="269" ht="12.75">
      <c r="H269" s="53"/>
    </row>
    <row r="270" ht="12.75">
      <c r="H270" s="53"/>
    </row>
    <row r="271" ht="12.75">
      <c r="H271" s="53"/>
    </row>
    <row r="272" ht="12.75">
      <c r="H272" s="53"/>
    </row>
    <row r="273" ht="12.75">
      <c r="H273" s="53"/>
    </row>
    <row r="274" ht="12.75">
      <c r="H274" s="53"/>
    </row>
    <row r="275" ht="12.75">
      <c r="H275" s="53"/>
    </row>
    <row r="276" ht="12.75">
      <c r="H276" s="53"/>
    </row>
    <row r="277" ht="12.75">
      <c r="H277" s="53"/>
    </row>
    <row r="278" ht="12.75">
      <c r="H278" s="53"/>
    </row>
    <row r="279" ht="12.75">
      <c r="H279" s="53"/>
    </row>
    <row r="280" ht="12.75">
      <c r="H280" s="53"/>
    </row>
    <row r="281" ht="12.75">
      <c r="H281" s="53"/>
    </row>
    <row r="282" ht="12.75">
      <c r="H282" s="53"/>
    </row>
    <row r="283" ht="12.75">
      <c r="H283" s="53"/>
    </row>
    <row r="284" ht="12.75">
      <c r="H284" s="53"/>
    </row>
    <row r="285" ht="12.75">
      <c r="H285" s="53"/>
    </row>
    <row r="286" ht="12.75">
      <c r="H286" s="53"/>
    </row>
    <row r="287" ht="12.75">
      <c r="H287" s="53"/>
    </row>
    <row r="288" ht="12.75">
      <c r="H288" s="53"/>
    </row>
    <row r="289" ht="12.75">
      <c r="H289" s="53"/>
    </row>
    <row r="290" ht="12.75">
      <c r="H290" s="53"/>
    </row>
    <row r="291" ht="12.75">
      <c r="H291" s="53"/>
    </row>
    <row r="292" ht="12.75">
      <c r="H292" s="53"/>
    </row>
    <row r="293" ht="12.75">
      <c r="H293" s="53"/>
    </row>
    <row r="294" ht="12.75">
      <c r="H294" s="53"/>
    </row>
    <row r="295" ht="12.75">
      <c r="H295" s="53"/>
    </row>
    <row r="296" ht="12.75">
      <c r="H296" s="53"/>
    </row>
    <row r="297" ht="12.75">
      <c r="H297" s="53"/>
    </row>
    <row r="298" ht="12.75">
      <c r="H298" s="53"/>
    </row>
    <row r="299" ht="12.75">
      <c r="H299" s="53"/>
    </row>
    <row r="300" ht="12.75">
      <c r="H300" s="53"/>
    </row>
    <row r="301" ht="12.75">
      <c r="H301" s="53"/>
    </row>
  </sheetData>
  <printOptions/>
  <pageMargins left="0.75" right="0" top="0.5" bottom="0.5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1423"/>
  <sheetViews>
    <sheetView zoomScale="75" zoomScaleNormal="75" workbookViewId="0" topLeftCell="A20">
      <selection activeCell="A43" sqref="A43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3.28125" style="2" customWidth="1"/>
    <col min="4" max="4" width="32.28125" style="2" customWidth="1"/>
    <col min="5" max="5" width="15.28125" style="3" customWidth="1"/>
    <col min="6" max="6" width="3.28125" style="2" customWidth="1"/>
    <col min="7" max="7" width="14.7109375" style="2" customWidth="1"/>
    <col min="8" max="8" width="3.140625" style="2" customWidth="1"/>
    <col min="9" max="9" width="14.8515625" style="2" customWidth="1"/>
    <col min="10" max="10" width="1.57421875" style="2" customWidth="1"/>
    <col min="11" max="11" width="18.421875" style="2" customWidth="1"/>
    <col min="12" max="16384" width="9.140625" style="2" customWidth="1"/>
  </cols>
  <sheetData>
    <row r="1" spans="1:3" ht="15.75">
      <c r="A1" s="1" t="s">
        <v>0</v>
      </c>
      <c r="C1" s="1"/>
    </row>
    <row r="2" spans="1:2" ht="15.75">
      <c r="A2" s="5" t="s">
        <v>1</v>
      </c>
      <c r="B2" s="2"/>
    </row>
    <row r="3" ht="15.75">
      <c r="A3" s="6"/>
    </row>
    <row r="4" ht="15.75">
      <c r="A4" s="56" t="s">
        <v>134</v>
      </c>
    </row>
    <row r="5" ht="15.75">
      <c r="A5" s="1" t="s">
        <v>2</v>
      </c>
    </row>
    <row r="7" ht="15.75">
      <c r="A7" s="1" t="s">
        <v>38</v>
      </c>
    </row>
    <row r="9" spans="5:11" ht="15.75">
      <c r="E9" s="34" t="s">
        <v>39</v>
      </c>
      <c r="F9" s="34"/>
      <c r="G9" s="34"/>
      <c r="I9" s="35" t="s">
        <v>60</v>
      </c>
      <c r="J9" s="35"/>
      <c r="K9" s="35"/>
    </row>
    <row r="10" spans="5:11" ht="15.75">
      <c r="E10" s="36" t="s">
        <v>21</v>
      </c>
      <c r="F10" s="37"/>
      <c r="G10" s="37" t="s">
        <v>61</v>
      </c>
      <c r="I10" s="37" t="s">
        <v>21</v>
      </c>
      <c r="J10" s="37"/>
      <c r="K10" s="37" t="s">
        <v>61</v>
      </c>
    </row>
    <row r="11" spans="5:11" ht="15.75">
      <c r="E11" s="36" t="s">
        <v>40</v>
      </c>
      <c r="F11" s="37"/>
      <c r="G11" s="37" t="s">
        <v>40</v>
      </c>
      <c r="I11" s="37" t="s">
        <v>40</v>
      </c>
      <c r="J11" s="37"/>
      <c r="K11" s="37" t="s">
        <v>40</v>
      </c>
    </row>
    <row r="12" spans="5:11" ht="15.75">
      <c r="E12" s="75" t="s">
        <v>124</v>
      </c>
      <c r="F12" s="75"/>
      <c r="G12" s="75" t="s">
        <v>114</v>
      </c>
      <c r="H12" s="62"/>
      <c r="I12" s="75" t="s">
        <v>124</v>
      </c>
      <c r="J12" s="75"/>
      <c r="K12" s="75" t="s">
        <v>114</v>
      </c>
    </row>
    <row r="13" spans="5:11" ht="16.5" thickBot="1">
      <c r="E13" s="76" t="s">
        <v>14</v>
      </c>
      <c r="F13" s="77"/>
      <c r="G13" s="76" t="s">
        <v>14</v>
      </c>
      <c r="H13" s="62"/>
      <c r="I13" s="77" t="s">
        <v>14</v>
      </c>
      <c r="J13" s="77"/>
      <c r="K13" s="77" t="s">
        <v>14</v>
      </c>
    </row>
    <row r="14" ht="15.75">
      <c r="G14" s="3"/>
    </row>
    <row r="15" spans="1:11" ht="15.75">
      <c r="A15" s="2" t="s">
        <v>41</v>
      </c>
      <c r="B15" s="2"/>
      <c r="E15" s="38">
        <v>439125</v>
      </c>
      <c r="F15" s="38"/>
      <c r="G15" s="38">
        <v>41657</v>
      </c>
      <c r="H15" s="62"/>
      <c r="I15" s="38">
        <v>538833</v>
      </c>
      <c r="J15" s="63"/>
      <c r="K15" s="38">
        <v>109891</v>
      </c>
    </row>
    <row r="16" spans="1:11" ht="15.75">
      <c r="A16" s="2"/>
      <c r="B16" s="2"/>
      <c r="E16" s="38"/>
      <c r="F16" s="38"/>
      <c r="G16" s="38"/>
      <c r="H16" s="62"/>
      <c r="I16" s="38"/>
      <c r="J16" s="63"/>
      <c r="K16" s="38"/>
    </row>
    <row r="17" spans="1:11" ht="15.75">
      <c r="A17" s="2" t="s">
        <v>42</v>
      </c>
      <c r="B17" s="2"/>
      <c r="E17" s="40">
        <v>-426869</v>
      </c>
      <c r="F17" s="40"/>
      <c r="G17" s="40">
        <v>-34746</v>
      </c>
      <c r="H17" s="62"/>
      <c r="I17" s="40">
        <v>-517921</v>
      </c>
      <c r="J17" s="62"/>
      <c r="K17" s="40">
        <v>-95845</v>
      </c>
    </row>
    <row r="18" spans="1:11" ht="15.75">
      <c r="A18" s="2"/>
      <c r="B18" s="2"/>
      <c r="E18" s="40"/>
      <c r="F18" s="40"/>
      <c r="G18" s="40"/>
      <c r="H18" s="62"/>
      <c r="I18" s="40"/>
      <c r="J18" s="62"/>
      <c r="K18" s="40"/>
    </row>
    <row r="19" spans="1:17" ht="15.75">
      <c r="A19" s="2" t="s">
        <v>43</v>
      </c>
      <c r="B19" s="2"/>
      <c r="E19" s="38">
        <v>409</v>
      </c>
      <c r="F19" s="38"/>
      <c r="G19" s="38">
        <f>2146-1266</f>
        <v>880</v>
      </c>
      <c r="H19" s="63"/>
      <c r="I19" s="38">
        <v>817</v>
      </c>
      <c r="J19" s="63"/>
      <c r="K19" s="38">
        <f>2321-1266</f>
        <v>1055</v>
      </c>
      <c r="L19" s="39"/>
      <c r="M19" s="39"/>
      <c r="N19" s="39"/>
      <c r="O19" s="39"/>
      <c r="P19" s="39"/>
      <c r="Q19" s="39"/>
    </row>
    <row r="20" spans="1:11" ht="15.75">
      <c r="A20" s="2"/>
      <c r="B20" s="2"/>
      <c r="E20" s="38"/>
      <c r="F20" s="40"/>
      <c r="G20" s="38"/>
      <c r="H20" s="62"/>
      <c r="I20" s="38"/>
      <c r="J20" s="62"/>
      <c r="K20" s="38"/>
    </row>
    <row r="21" spans="1:11" ht="15.75">
      <c r="A21" s="2" t="s">
        <v>50</v>
      </c>
      <c r="B21" s="2"/>
      <c r="E21" s="41">
        <v>-9456</v>
      </c>
      <c r="F21" s="40"/>
      <c r="G21" s="41">
        <f>-333-5077-434-65+64-311</f>
        <v>-6156</v>
      </c>
      <c r="H21" s="62"/>
      <c r="I21" s="41">
        <f>-84-12496-2898+128</f>
        <v>-15350</v>
      </c>
      <c r="J21" s="62"/>
      <c r="K21" s="41">
        <f>-348-9278-629-218+128-312</f>
        <v>-10657</v>
      </c>
    </row>
    <row r="22" spans="1:11" ht="15.75">
      <c r="A22" s="2" t="s">
        <v>119</v>
      </c>
      <c r="B22" s="2"/>
      <c r="E22" s="59">
        <f>SUM(E15:E21)</f>
        <v>3209</v>
      </c>
      <c r="F22" s="40"/>
      <c r="G22" s="59">
        <f>SUM(G15:G21)</f>
        <v>1635</v>
      </c>
      <c r="H22" s="62"/>
      <c r="I22" s="40">
        <f>SUM(I15:I21)</f>
        <v>6379</v>
      </c>
      <c r="J22" s="62"/>
      <c r="K22" s="40">
        <f>SUM(K15:K21)</f>
        <v>4444</v>
      </c>
    </row>
    <row r="23" spans="1:11" ht="15.75">
      <c r="A23" s="2"/>
      <c r="B23" s="2"/>
      <c r="E23" s="40"/>
      <c r="F23" s="40"/>
      <c r="G23" s="40"/>
      <c r="H23" s="62"/>
      <c r="I23" s="40"/>
      <c r="J23" s="62"/>
      <c r="K23" s="40"/>
    </row>
    <row r="24" spans="1:11" ht="15.75">
      <c r="A24" s="2" t="s">
        <v>44</v>
      </c>
      <c r="B24" s="2"/>
      <c r="E24" s="40">
        <v>-290</v>
      </c>
      <c r="F24" s="40"/>
      <c r="G24" s="40">
        <v>-249</v>
      </c>
      <c r="H24" s="62"/>
      <c r="I24" s="40">
        <v>-472</v>
      </c>
      <c r="J24" s="62"/>
      <c r="K24" s="40">
        <v>-338</v>
      </c>
    </row>
    <row r="25" spans="1:11" ht="15.75">
      <c r="A25" s="2" t="s">
        <v>138</v>
      </c>
      <c r="B25" s="2"/>
      <c r="E25" s="40">
        <v>-43</v>
      </c>
      <c r="F25" s="40"/>
      <c r="G25" s="40">
        <v>-266</v>
      </c>
      <c r="H25" s="62"/>
      <c r="I25" s="40">
        <f>-327-12</f>
        <v>-339</v>
      </c>
      <c r="J25" s="62"/>
      <c r="K25" s="40">
        <v>-544</v>
      </c>
    </row>
    <row r="26" spans="1:11" ht="15.75">
      <c r="A26" s="2"/>
      <c r="B26" s="2"/>
      <c r="E26" s="41"/>
      <c r="F26" s="40"/>
      <c r="G26" s="41"/>
      <c r="H26" s="62"/>
      <c r="I26" s="41"/>
      <c r="J26" s="62"/>
      <c r="K26" s="41"/>
    </row>
    <row r="27" spans="1:11" ht="15.75">
      <c r="A27" s="2" t="s">
        <v>120</v>
      </c>
      <c r="B27" s="2"/>
      <c r="E27" s="40">
        <f>SUM(E22:E26)</f>
        <v>2876</v>
      </c>
      <c r="F27" s="40"/>
      <c r="G27" s="40">
        <f>SUM(G22:G26)</f>
        <v>1120</v>
      </c>
      <c r="H27" s="62"/>
      <c r="I27" s="40">
        <f>SUM(I22:I26)</f>
        <v>5568</v>
      </c>
      <c r="J27" s="62"/>
      <c r="K27" s="40">
        <f>SUM(K22:K26)</f>
        <v>3562</v>
      </c>
    </row>
    <row r="28" spans="1:11" ht="15.75">
      <c r="A28" s="2"/>
      <c r="B28" s="2"/>
      <c r="E28" s="40"/>
      <c r="F28" s="40"/>
      <c r="G28" s="40"/>
      <c r="H28" s="62"/>
      <c r="I28" s="40"/>
      <c r="J28" s="62"/>
      <c r="K28" s="40"/>
    </row>
    <row r="29" spans="1:11" ht="15.75">
      <c r="A29" s="2" t="s">
        <v>45</v>
      </c>
      <c r="B29" s="2"/>
      <c r="E29" s="40">
        <v>-1877</v>
      </c>
      <c r="F29" s="40"/>
      <c r="G29" s="40">
        <v>-212</v>
      </c>
      <c r="H29" s="62"/>
      <c r="I29" s="40">
        <v>-3084</v>
      </c>
      <c r="J29" s="62"/>
      <c r="K29" s="40">
        <v>-1044</v>
      </c>
    </row>
    <row r="30" spans="1:11" ht="15.75">
      <c r="A30" s="2"/>
      <c r="B30" s="2"/>
      <c r="E30" s="41"/>
      <c r="F30" s="40"/>
      <c r="G30" s="41"/>
      <c r="H30" s="62"/>
      <c r="I30" s="41"/>
      <c r="J30" s="62"/>
      <c r="K30" s="41"/>
    </row>
    <row r="31" spans="1:11" ht="15.75">
      <c r="A31" s="2" t="s">
        <v>139</v>
      </c>
      <c r="B31" s="2"/>
      <c r="E31" s="40">
        <f>SUM(E27:E30)</f>
        <v>999</v>
      </c>
      <c r="F31" s="40"/>
      <c r="G31" s="40">
        <f>SUM(G27:G30)</f>
        <v>908</v>
      </c>
      <c r="H31" s="62"/>
      <c r="I31" s="40">
        <f>SUM(I27:I30)</f>
        <v>2484</v>
      </c>
      <c r="J31" s="62"/>
      <c r="K31" s="40">
        <f>SUM(K27:K30)</f>
        <v>2518</v>
      </c>
    </row>
    <row r="32" spans="1:11" ht="15.75">
      <c r="A32" s="2"/>
      <c r="B32" s="2"/>
      <c r="E32" s="40"/>
      <c r="F32" s="40"/>
      <c r="G32" s="40"/>
      <c r="H32" s="62"/>
      <c r="I32" s="40"/>
      <c r="J32" s="62"/>
      <c r="K32" s="40"/>
    </row>
    <row r="33" spans="1:11" ht="15.75">
      <c r="A33" s="2" t="s">
        <v>46</v>
      </c>
      <c r="B33" s="2"/>
      <c r="E33" s="40">
        <v>0</v>
      </c>
      <c r="F33" s="40"/>
      <c r="G33" s="40">
        <v>-162</v>
      </c>
      <c r="H33" s="62"/>
      <c r="I33" s="40">
        <v>0</v>
      </c>
      <c r="J33" s="62"/>
      <c r="K33" s="40">
        <v>-391</v>
      </c>
    </row>
    <row r="34" spans="1:11" ht="15.75">
      <c r="A34" s="2"/>
      <c r="B34" s="2"/>
      <c r="E34" s="40"/>
      <c r="F34" s="40"/>
      <c r="G34" s="40"/>
      <c r="H34" s="62"/>
      <c r="I34" s="40"/>
      <c r="J34" s="62"/>
      <c r="K34" s="40"/>
    </row>
    <row r="35" spans="1:13" ht="16.5" thickBot="1">
      <c r="A35" s="2" t="s">
        <v>52</v>
      </c>
      <c r="B35" s="2"/>
      <c r="E35" s="64">
        <f>E31+E33</f>
        <v>999</v>
      </c>
      <c r="F35" s="40"/>
      <c r="G35" s="64">
        <f>G31+G33</f>
        <v>746</v>
      </c>
      <c r="H35" s="62"/>
      <c r="I35" s="64">
        <f>I31+I33</f>
        <v>2484</v>
      </c>
      <c r="J35" s="62"/>
      <c r="K35" s="64">
        <f>K31+K33</f>
        <v>2127</v>
      </c>
      <c r="M35" s="40"/>
    </row>
    <row r="36" spans="1:11" ht="16.5" thickTop="1">
      <c r="A36" s="2"/>
      <c r="B36" s="2"/>
      <c r="E36" s="40"/>
      <c r="F36" s="40"/>
      <c r="G36" s="40"/>
      <c r="H36" s="62"/>
      <c r="I36" s="59"/>
      <c r="J36" s="62"/>
      <c r="K36" s="59"/>
    </row>
    <row r="37" spans="1:11" ht="15.75">
      <c r="A37" s="1" t="s">
        <v>47</v>
      </c>
      <c r="B37" s="2"/>
      <c r="E37" s="40"/>
      <c r="F37" s="40"/>
      <c r="G37" s="40"/>
      <c r="H37" s="62"/>
      <c r="I37" s="59"/>
      <c r="J37" s="62"/>
      <c r="K37" s="59"/>
    </row>
    <row r="38" spans="1:11" ht="15.75">
      <c r="A38" s="2"/>
      <c r="B38" s="2"/>
      <c r="E38" s="40"/>
      <c r="F38" s="40"/>
      <c r="G38" s="40"/>
      <c r="H38" s="62"/>
      <c r="I38" s="59"/>
      <c r="J38" s="62"/>
      <c r="K38" s="59"/>
    </row>
    <row r="39" spans="1:11" ht="15.75">
      <c r="A39" s="2" t="s">
        <v>48</v>
      </c>
      <c r="B39" s="2"/>
      <c r="E39" s="43">
        <f>E35*1000/103889253*100</f>
        <v>0.961600907843663</v>
      </c>
      <c r="F39" s="43"/>
      <c r="G39" s="43">
        <v>0.13</v>
      </c>
      <c r="H39" s="62"/>
      <c r="I39" s="65">
        <f>I35*1000/103889253*100</f>
        <v>2.3910076627464054</v>
      </c>
      <c r="J39" s="65"/>
      <c r="K39" s="65">
        <v>0.13</v>
      </c>
    </row>
    <row r="40" spans="1:11" ht="15.75">
      <c r="A40" s="2"/>
      <c r="B40" s="2"/>
      <c r="E40" s="43"/>
      <c r="F40" s="43"/>
      <c r="G40" s="43"/>
      <c r="H40" s="62"/>
      <c r="I40" s="65"/>
      <c r="J40" s="65"/>
      <c r="K40" s="65"/>
    </row>
    <row r="41" spans="1:11" ht="15.75">
      <c r="A41" s="2" t="s">
        <v>49</v>
      </c>
      <c r="B41" s="2"/>
      <c r="E41" s="43">
        <v>0.96</v>
      </c>
      <c r="F41" s="43"/>
      <c r="G41" s="43">
        <v>0.13</v>
      </c>
      <c r="H41" s="62"/>
      <c r="I41" s="65">
        <v>2.39</v>
      </c>
      <c r="J41" s="65"/>
      <c r="K41" s="65">
        <v>0.13</v>
      </c>
    </row>
    <row r="42" spans="1:11" ht="15.75">
      <c r="A42" s="2"/>
      <c r="B42" s="2"/>
      <c r="E42" s="40"/>
      <c r="F42" s="40"/>
      <c r="G42" s="59"/>
      <c r="H42" s="62"/>
      <c r="I42" s="59"/>
      <c r="J42" s="62"/>
      <c r="K42" s="59"/>
    </row>
    <row r="43" spans="1:11" s="1" customFormat="1" ht="15.75">
      <c r="A43" s="1" t="s">
        <v>96</v>
      </c>
      <c r="F43" s="33"/>
      <c r="G43" s="66"/>
      <c r="H43" s="66"/>
      <c r="I43" s="67"/>
      <c r="J43" s="67"/>
      <c r="K43" s="67"/>
    </row>
    <row r="44" spans="1:11" s="1" customFormat="1" ht="15.75">
      <c r="A44" s="1" t="s">
        <v>133</v>
      </c>
      <c r="F44" s="33"/>
      <c r="G44" s="66"/>
      <c r="H44" s="66"/>
      <c r="I44" s="67"/>
      <c r="J44" s="67"/>
      <c r="K44" s="67"/>
    </row>
    <row r="45" spans="1:109" ht="15.75">
      <c r="A45" s="44"/>
      <c r="B45" s="44"/>
      <c r="C45" s="39"/>
      <c r="D45" s="39"/>
      <c r="E45" s="2"/>
      <c r="G45" s="62"/>
      <c r="H45" s="63"/>
      <c r="I45" s="62"/>
      <c r="J45" s="62"/>
      <c r="K45" s="62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</row>
    <row r="46" spans="1:109" ht="15.75">
      <c r="A46" s="44"/>
      <c r="B46" s="44"/>
      <c r="C46" s="39"/>
      <c r="D46" s="39"/>
      <c r="E46" s="2"/>
      <c r="G46" s="62"/>
      <c r="H46" s="63"/>
      <c r="I46" s="62"/>
      <c r="J46" s="62"/>
      <c r="K46" s="62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</row>
    <row r="47" spans="1:109" ht="15.75">
      <c r="A47" s="44"/>
      <c r="B47" s="44"/>
      <c r="C47" s="39"/>
      <c r="D47" s="39"/>
      <c r="E47" s="2"/>
      <c r="G47" s="62"/>
      <c r="H47" s="63"/>
      <c r="I47" s="62"/>
      <c r="J47" s="62"/>
      <c r="K47" s="62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</row>
    <row r="48" spans="1:109" ht="15.75">
      <c r="A48" s="44"/>
      <c r="B48" s="44"/>
      <c r="C48" s="39"/>
      <c r="D48" s="39"/>
      <c r="E48" s="2"/>
      <c r="G48" s="62"/>
      <c r="H48" s="63"/>
      <c r="I48" s="62"/>
      <c r="J48" s="62"/>
      <c r="K48" s="62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</row>
    <row r="49" spans="1:109" ht="15.75">
      <c r="A49" s="44"/>
      <c r="B49" s="44"/>
      <c r="C49" s="39"/>
      <c r="D49" s="39"/>
      <c r="E49" s="2"/>
      <c r="G49" s="62"/>
      <c r="H49" s="63"/>
      <c r="I49" s="62"/>
      <c r="J49" s="62"/>
      <c r="K49" s="62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</row>
    <row r="50" spans="1:109" ht="15.75">
      <c r="A50" s="44"/>
      <c r="B50" s="44"/>
      <c r="C50" s="39"/>
      <c r="D50" s="39"/>
      <c r="E50" s="2"/>
      <c r="G50" s="62"/>
      <c r="H50" s="63"/>
      <c r="I50" s="62"/>
      <c r="J50" s="62"/>
      <c r="K50" s="62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</row>
    <row r="51" spans="1:109" ht="15.75">
      <c r="A51" s="44"/>
      <c r="B51" s="44"/>
      <c r="C51" s="39"/>
      <c r="D51" s="39"/>
      <c r="E51" s="2"/>
      <c r="G51" s="62"/>
      <c r="H51" s="63"/>
      <c r="I51" s="62"/>
      <c r="J51" s="62"/>
      <c r="K51" s="62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</row>
    <row r="52" spans="1:109" ht="15.75">
      <c r="A52" s="44"/>
      <c r="B52" s="44"/>
      <c r="C52" s="39"/>
      <c r="D52" s="39"/>
      <c r="E52" s="2"/>
      <c r="G52" s="62"/>
      <c r="H52" s="63"/>
      <c r="I52" s="62"/>
      <c r="J52" s="62"/>
      <c r="K52" s="62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</row>
    <row r="53" spans="1:109" ht="15.75">
      <c r="A53" s="44"/>
      <c r="B53" s="44"/>
      <c r="C53" s="39"/>
      <c r="D53" s="39"/>
      <c r="E53" s="2"/>
      <c r="G53" s="62"/>
      <c r="H53" s="63"/>
      <c r="I53" s="62"/>
      <c r="J53" s="62"/>
      <c r="K53" s="62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</row>
    <row r="54" spans="1:109" ht="15.75">
      <c r="A54" s="44"/>
      <c r="B54" s="44"/>
      <c r="C54" s="39"/>
      <c r="D54" s="39"/>
      <c r="E54" s="2"/>
      <c r="G54" s="62"/>
      <c r="H54" s="63"/>
      <c r="I54" s="62"/>
      <c r="J54" s="62"/>
      <c r="K54" s="62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</row>
    <row r="55" spans="1:109" ht="15.75">
      <c r="A55" s="44"/>
      <c r="B55" s="44"/>
      <c r="C55" s="39"/>
      <c r="D55" s="39"/>
      <c r="E55" s="2"/>
      <c r="G55" s="62"/>
      <c r="H55" s="63"/>
      <c r="I55" s="62"/>
      <c r="J55" s="62"/>
      <c r="K55" s="62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</row>
    <row r="56" spans="1:109" ht="15.75">
      <c r="A56" s="44"/>
      <c r="B56" s="44"/>
      <c r="C56" s="39"/>
      <c r="D56" s="39"/>
      <c r="E56" s="2"/>
      <c r="G56" s="62"/>
      <c r="H56" s="63"/>
      <c r="I56" s="62"/>
      <c r="J56" s="62"/>
      <c r="K56" s="62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</row>
    <row r="57" spans="1:109" ht="15.75">
      <c r="A57" s="44"/>
      <c r="B57" s="44"/>
      <c r="C57" s="39"/>
      <c r="D57" s="39"/>
      <c r="E57" s="2"/>
      <c r="G57" s="62"/>
      <c r="H57" s="63"/>
      <c r="I57" s="62"/>
      <c r="J57" s="62"/>
      <c r="K57" s="62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</row>
    <row r="58" spans="1:109" ht="15.75">
      <c r="A58" s="44"/>
      <c r="B58" s="44"/>
      <c r="C58" s="39"/>
      <c r="D58" s="39"/>
      <c r="E58" s="2"/>
      <c r="G58" s="62"/>
      <c r="H58" s="63"/>
      <c r="I58" s="62"/>
      <c r="J58" s="62"/>
      <c r="K58" s="62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</row>
    <row r="59" spans="1:109" ht="15.75">
      <c r="A59" s="44"/>
      <c r="B59" s="44"/>
      <c r="C59" s="39"/>
      <c r="D59" s="39"/>
      <c r="E59" s="2"/>
      <c r="G59" s="62"/>
      <c r="H59" s="63"/>
      <c r="I59" s="62"/>
      <c r="J59" s="62"/>
      <c r="K59" s="62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</row>
    <row r="60" spans="1:109" ht="15.75">
      <c r="A60" s="44"/>
      <c r="B60" s="44"/>
      <c r="C60" s="39"/>
      <c r="D60" s="39"/>
      <c r="E60" s="2"/>
      <c r="G60" s="62"/>
      <c r="H60" s="63"/>
      <c r="I60" s="62"/>
      <c r="J60" s="62"/>
      <c r="K60" s="62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</row>
    <row r="61" spans="1:109" ht="15.75">
      <c r="A61" s="44"/>
      <c r="B61" s="44"/>
      <c r="C61" s="39"/>
      <c r="D61" s="39"/>
      <c r="E61" s="2"/>
      <c r="G61" s="62"/>
      <c r="H61" s="63"/>
      <c r="I61" s="62"/>
      <c r="J61" s="62"/>
      <c r="K61" s="62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</row>
    <row r="62" spans="1:109" ht="15.75">
      <c r="A62" s="44"/>
      <c r="B62" s="44"/>
      <c r="C62" s="39"/>
      <c r="D62" s="39"/>
      <c r="E62" s="2"/>
      <c r="G62" s="62"/>
      <c r="H62" s="63"/>
      <c r="I62" s="62"/>
      <c r="J62" s="62"/>
      <c r="K62" s="62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</row>
    <row r="63" spans="1:109" ht="15.75">
      <c r="A63" s="44"/>
      <c r="B63" s="44"/>
      <c r="C63" s="39"/>
      <c r="D63" s="39"/>
      <c r="E63" s="2"/>
      <c r="G63" s="62"/>
      <c r="H63" s="63"/>
      <c r="I63" s="62"/>
      <c r="J63" s="62"/>
      <c r="K63" s="62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</row>
    <row r="64" spans="1:109" ht="15.75">
      <c r="A64" s="44"/>
      <c r="B64" s="44"/>
      <c r="C64" s="39"/>
      <c r="D64" s="39"/>
      <c r="E64" s="2"/>
      <c r="G64" s="62"/>
      <c r="H64" s="63"/>
      <c r="I64" s="62"/>
      <c r="J64" s="62"/>
      <c r="K64" s="62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</row>
    <row r="65" spans="1:109" ht="15.75">
      <c r="A65" s="44"/>
      <c r="B65" s="44"/>
      <c r="C65" s="39"/>
      <c r="D65" s="39"/>
      <c r="E65" s="2"/>
      <c r="G65" s="62"/>
      <c r="H65" s="63"/>
      <c r="I65" s="62"/>
      <c r="J65" s="62"/>
      <c r="K65" s="62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</row>
    <row r="66" spans="1:109" ht="15.75">
      <c r="A66" s="44"/>
      <c r="B66" s="44"/>
      <c r="C66" s="39"/>
      <c r="D66" s="39"/>
      <c r="E66" s="2"/>
      <c r="G66" s="62"/>
      <c r="H66" s="68"/>
      <c r="I66" s="62"/>
      <c r="J66" s="62"/>
      <c r="K66" s="62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</row>
    <row r="67" spans="1:109" ht="15.75">
      <c r="A67" s="44"/>
      <c r="B67" s="44"/>
      <c r="C67" s="39"/>
      <c r="D67" s="39"/>
      <c r="E67" s="2"/>
      <c r="G67" s="62"/>
      <c r="H67" s="68"/>
      <c r="I67" s="62"/>
      <c r="J67" s="62"/>
      <c r="K67" s="62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</row>
    <row r="68" spans="1:109" ht="15.75">
      <c r="A68" s="44"/>
      <c r="B68" s="44"/>
      <c r="C68" s="39"/>
      <c r="D68" s="39"/>
      <c r="E68" s="2"/>
      <c r="G68" s="62"/>
      <c r="H68" s="68"/>
      <c r="I68" s="62"/>
      <c r="J68" s="62"/>
      <c r="K68" s="62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</row>
    <row r="69" spans="1:109" ht="15.75">
      <c r="A69" s="44"/>
      <c r="B69" s="44"/>
      <c r="C69" s="39"/>
      <c r="D69" s="39"/>
      <c r="E69" s="2"/>
      <c r="G69" s="62"/>
      <c r="H69" s="69"/>
      <c r="I69" s="62"/>
      <c r="J69" s="62"/>
      <c r="K69" s="62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</row>
    <row r="70" spans="1:109" ht="15.75">
      <c r="A70" s="44"/>
      <c r="B70" s="44"/>
      <c r="C70" s="39"/>
      <c r="D70" s="39"/>
      <c r="E70" s="2"/>
      <c r="G70" s="62"/>
      <c r="H70" s="68"/>
      <c r="I70" s="62"/>
      <c r="J70" s="62"/>
      <c r="K70" s="62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</row>
    <row r="71" spans="1:109" ht="15.75">
      <c r="A71" s="44"/>
      <c r="B71" s="44"/>
      <c r="C71" s="39"/>
      <c r="D71" s="39"/>
      <c r="E71" s="2"/>
      <c r="G71" s="62"/>
      <c r="H71" s="63"/>
      <c r="I71" s="62"/>
      <c r="J71" s="62"/>
      <c r="K71" s="62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</row>
    <row r="72" spans="1:109" ht="15.75">
      <c r="A72" s="44"/>
      <c r="B72" s="44"/>
      <c r="C72" s="39"/>
      <c r="D72" s="39"/>
      <c r="E72" s="2"/>
      <c r="G72" s="62"/>
      <c r="H72" s="63"/>
      <c r="I72" s="62"/>
      <c r="J72" s="62"/>
      <c r="K72" s="62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</row>
    <row r="73" spans="1:109" ht="15.75">
      <c r="A73" s="44"/>
      <c r="B73" s="44"/>
      <c r="C73" s="39"/>
      <c r="D73" s="39"/>
      <c r="E73" s="2"/>
      <c r="G73" s="62"/>
      <c r="H73" s="63"/>
      <c r="I73" s="62"/>
      <c r="J73" s="62"/>
      <c r="K73" s="62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</row>
    <row r="74" spans="1:109" ht="15.75">
      <c r="A74" s="44"/>
      <c r="B74" s="44"/>
      <c r="C74" s="39"/>
      <c r="D74" s="39"/>
      <c r="E74" s="2"/>
      <c r="G74" s="62"/>
      <c r="H74" s="63"/>
      <c r="I74" s="62"/>
      <c r="J74" s="62"/>
      <c r="K74" s="62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</row>
    <row r="75" spans="1:109" ht="15.75">
      <c r="A75" s="44"/>
      <c r="B75" s="44"/>
      <c r="C75" s="39"/>
      <c r="D75" s="39"/>
      <c r="E75" s="2"/>
      <c r="G75" s="62"/>
      <c r="H75" s="63"/>
      <c r="I75" s="62"/>
      <c r="J75" s="62"/>
      <c r="K75" s="62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</row>
    <row r="76" spans="1:109" ht="15.75">
      <c r="A76" s="44"/>
      <c r="B76" s="44"/>
      <c r="C76" s="39"/>
      <c r="D76" s="39"/>
      <c r="E76" s="2"/>
      <c r="G76" s="62"/>
      <c r="H76" s="63"/>
      <c r="I76" s="62"/>
      <c r="J76" s="62"/>
      <c r="K76" s="62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</row>
    <row r="77" spans="1:109" ht="15.75">
      <c r="A77" s="44"/>
      <c r="B77" s="44"/>
      <c r="C77" s="39"/>
      <c r="D77" s="39"/>
      <c r="E77" s="2"/>
      <c r="G77" s="62"/>
      <c r="H77" s="63"/>
      <c r="I77" s="62"/>
      <c r="J77" s="62"/>
      <c r="K77" s="62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</row>
    <row r="78" spans="1:109" ht="15.75">
      <c r="A78" s="44"/>
      <c r="B78" s="44"/>
      <c r="C78" s="39"/>
      <c r="D78" s="39"/>
      <c r="E78" s="2"/>
      <c r="G78" s="62"/>
      <c r="H78" s="63"/>
      <c r="I78" s="62"/>
      <c r="J78" s="62"/>
      <c r="K78" s="62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</row>
    <row r="79" spans="1:109" ht="15.75">
      <c r="A79" s="44"/>
      <c r="B79" s="44"/>
      <c r="C79" s="39"/>
      <c r="D79" s="39"/>
      <c r="E79" s="2"/>
      <c r="G79" s="62"/>
      <c r="H79" s="63"/>
      <c r="I79" s="62"/>
      <c r="J79" s="62"/>
      <c r="K79" s="62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</row>
    <row r="80" spans="1:109" ht="15.75">
      <c r="A80" s="44"/>
      <c r="B80" s="44"/>
      <c r="C80" s="39"/>
      <c r="D80" s="39"/>
      <c r="E80" s="2"/>
      <c r="G80" s="62"/>
      <c r="H80" s="63"/>
      <c r="I80" s="62"/>
      <c r="J80" s="62"/>
      <c r="K80" s="62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</row>
    <row r="81" spans="1:109" ht="15.75">
      <c r="A81" s="44"/>
      <c r="B81" s="44"/>
      <c r="C81" s="39"/>
      <c r="D81" s="39"/>
      <c r="E81" s="2"/>
      <c r="G81" s="62"/>
      <c r="H81" s="63"/>
      <c r="I81" s="62"/>
      <c r="J81" s="62"/>
      <c r="K81" s="62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</row>
    <row r="82" spans="1:109" ht="15.75">
      <c r="A82" s="44"/>
      <c r="B82" s="44"/>
      <c r="C82" s="39"/>
      <c r="D82" s="39"/>
      <c r="E82" s="2"/>
      <c r="G82" s="62"/>
      <c r="H82" s="63"/>
      <c r="I82" s="62"/>
      <c r="J82" s="62"/>
      <c r="K82" s="62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</row>
    <row r="83" spans="1:109" ht="15.75">
      <c r="A83" s="44"/>
      <c r="B83" s="44"/>
      <c r="C83" s="39"/>
      <c r="D83" s="39"/>
      <c r="E83" s="2"/>
      <c r="G83" s="62"/>
      <c r="H83" s="63"/>
      <c r="I83" s="62"/>
      <c r="J83" s="62"/>
      <c r="K83" s="62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</row>
    <row r="84" spans="1:109" ht="15.75">
      <c r="A84" s="44"/>
      <c r="B84" s="44"/>
      <c r="C84" s="39"/>
      <c r="D84" s="39"/>
      <c r="E84" s="2"/>
      <c r="G84" s="62"/>
      <c r="H84" s="63"/>
      <c r="I84" s="62"/>
      <c r="J84" s="62"/>
      <c r="K84" s="62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</row>
    <row r="85" spans="1:109" ht="15.75">
      <c r="A85" s="44"/>
      <c r="B85" s="44"/>
      <c r="C85" s="39"/>
      <c r="D85" s="39"/>
      <c r="E85" s="2"/>
      <c r="G85" s="62"/>
      <c r="H85" s="63"/>
      <c r="I85" s="62"/>
      <c r="J85" s="62"/>
      <c r="K85" s="62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</row>
    <row r="86" spans="1:109" ht="15.75">
      <c r="A86" s="44"/>
      <c r="B86" s="44"/>
      <c r="C86" s="39"/>
      <c r="D86" s="39"/>
      <c r="E86" s="2"/>
      <c r="G86" s="62"/>
      <c r="H86" s="63"/>
      <c r="I86" s="62"/>
      <c r="J86" s="62"/>
      <c r="K86" s="62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</row>
    <row r="87" spans="1:109" ht="15.75">
      <c r="A87" s="44"/>
      <c r="B87" s="44"/>
      <c r="C87" s="39"/>
      <c r="D87" s="39"/>
      <c r="E87" s="2"/>
      <c r="G87" s="62"/>
      <c r="H87" s="63"/>
      <c r="I87" s="62"/>
      <c r="J87" s="62"/>
      <c r="K87" s="62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</row>
    <row r="88" spans="1:109" ht="15.75">
      <c r="A88" s="44"/>
      <c r="B88" s="44"/>
      <c r="C88" s="39"/>
      <c r="D88" s="39"/>
      <c r="E88" s="2"/>
      <c r="G88" s="62"/>
      <c r="H88" s="63"/>
      <c r="I88" s="62"/>
      <c r="J88" s="62"/>
      <c r="K88" s="62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</row>
    <row r="89" spans="1:109" ht="15.75">
      <c r="A89" s="44"/>
      <c r="B89" s="44"/>
      <c r="C89" s="39"/>
      <c r="D89" s="39"/>
      <c r="E89" s="2"/>
      <c r="G89" s="62"/>
      <c r="H89" s="63"/>
      <c r="I89" s="62"/>
      <c r="J89" s="62"/>
      <c r="K89" s="62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</row>
    <row r="90" spans="1:109" ht="15.75">
      <c r="A90" s="44"/>
      <c r="B90" s="44"/>
      <c r="C90" s="39"/>
      <c r="D90" s="39"/>
      <c r="E90" s="2"/>
      <c r="G90" s="62"/>
      <c r="H90" s="63"/>
      <c r="I90" s="62"/>
      <c r="J90" s="62"/>
      <c r="K90" s="62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</row>
    <row r="91" spans="1:109" ht="15.75">
      <c r="A91" s="44"/>
      <c r="B91" s="44"/>
      <c r="C91" s="39"/>
      <c r="D91" s="39"/>
      <c r="E91" s="2"/>
      <c r="G91" s="62"/>
      <c r="H91" s="63"/>
      <c r="I91" s="62"/>
      <c r="J91" s="62"/>
      <c r="K91" s="62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</row>
    <row r="92" spans="1:109" ht="15.75">
      <c r="A92" s="44"/>
      <c r="B92" s="44"/>
      <c r="C92" s="39"/>
      <c r="D92" s="39"/>
      <c r="E92" s="2"/>
      <c r="G92" s="62"/>
      <c r="H92" s="63"/>
      <c r="I92" s="62"/>
      <c r="J92" s="62"/>
      <c r="K92" s="62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</row>
    <row r="93" spans="1:109" ht="15.75">
      <c r="A93" s="44"/>
      <c r="B93" s="44"/>
      <c r="C93" s="39"/>
      <c r="D93" s="39"/>
      <c r="E93" s="2"/>
      <c r="G93" s="62"/>
      <c r="H93" s="63"/>
      <c r="I93" s="62"/>
      <c r="J93" s="62"/>
      <c r="K93" s="62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</row>
    <row r="94" spans="1:109" ht="15.75">
      <c r="A94" s="44"/>
      <c r="B94" s="44"/>
      <c r="C94" s="39"/>
      <c r="D94" s="39"/>
      <c r="E94" s="2"/>
      <c r="G94" s="62"/>
      <c r="H94" s="63"/>
      <c r="I94" s="62"/>
      <c r="J94" s="62"/>
      <c r="K94" s="62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</row>
    <row r="95" spans="1:109" ht="15.75">
      <c r="A95" s="44"/>
      <c r="B95" s="44"/>
      <c r="C95" s="39"/>
      <c r="D95" s="39"/>
      <c r="E95" s="2"/>
      <c r="G95" s="62"/>
      <c r="H95" s="63"/>
      <c r="I95" s="62"/>
      <c r="J95" s="62"/>
      <c r="K95" s="62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</row>
    <row r="96" spans="1:109" ht="15.75">
      <c r="A96" s="44"/>
      <c r="B96" s="44"/>
      <c r="C96" s="39"/>
      <c r="D96" s="39"/>
      <c r="E96" s="2"/>
      <c r="G96" s="62"/>
      <c r="H96" s="63"/>
      <c r="I96" s="62"/>
      <c r="J96" s="62"/>
      <c r="K96" s="62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</row>
    <row r="97" spans="1:109" ht="15.75">
      <c r="A97" s="44"/>
      <c r="B97" s="44"/>
      <c r="C97" s="39"/>
      <c r="D97" s="39"/>
      <c r="E97" s="2"/>
      <c r="G97" s="62"/>
      <c r="H97" s="63"/>
      <c r="I97" s="62"/>
      <c r="J97" s="62"/>
      <c r="K97" s="62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</row>
    <row r="98" spans="1:109" ht="15.75">
      <c r="A98" s="44"/>
      <c r="B98" s="44"/>
      <c r="C98" s="39"/>
      <c r="D98" s="39"/>
      <c r="E98" s="2"/>
      <c r="G98" s="62"/>
      <c r="H98" s="63"/>
      <c r="I98" s="62"/>
      <c r="J98" s="62"/>
      <c r="K98" s="62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</row>
    <row r="99" spans="1:109" ht="15.75">
      <c r="A99" s="44"/>
      <c r="B99" s="44"/>
      <c r="C99" s="39"/>
      <c r="D99" s="39"/>
      <c r="E99" s="2"/>
      <c r="G99" s="62"/>
      <c r="H99" s="63"/>
      <c r="I99" s="62"/>
      <c r="J99" s="62"/>
      <c r="K99" s="62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</row>
    <row r="100" spans="1:109" ht="15.75">
      <c r="A100" s="44"/>
      <c r="B100" s="44"/>
      <c r="C100" s="39"/>
      <c r="D100" s="39"/>
      <c r="E100" s="2"/>
      <c r="G100" s="62"/>
      <c r="H100" s="63"/>
      <c r="I100" s="62"/>
      <c r="J100" s="62"/>
      <c r="K100" s="62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</row>
    <row r="101" spans="1:109" ht="15.75">
      <c r="A101" s="44"/>
      <c r="B101" s="44"/>
      <c r="C101" s="39"/>
      <c r="D101" s="39"/>
      <c r="E101" s="2"/>
      <c r="G101" s="62"/>
      <c r="H101" s="63"/>
      <c r="I101" s="62"/>
      <c r="J101" s="62"/>
      <c r="K101" s="62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</row>
    <row r="102" spans="1:109" ht="15.75">
      <c r="A102" s="44"/>
      <c r="B102" s="44"/>
      <c r="C102" s="39"/>
      <c r="D102" s="39"/>
      <c r="E102" s="2"/>
      <c r="G102" s="62"/>
      <c r="H102" s="63"/>
      <c r="I102" s="62"/>
      <c r="J102" s="62"/>
      <c r="K102" s="62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</row>
    <row r="103" spans="1:109" ht="15.75">
      <c r="A103" s="44"/>
      <c r="B103" s="44"/>
      <c r="C103" s="39"/>
      <c r="D103" s="39"/>
      <c r="E103" s="2"/>
      <c r="G103" s="62"/>
      <c r="H103" s="63"/>
      <c r="I103" s="62"/>
      <c r="J103" s="62"/>
      <c r="K103" s="62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</row>
    <row r="104" spans="1:109" ht="15.75">
      <c r="A104" s="44"/>
      <c r="B104" s="44"/>
      <c r="C104" s="39"/>
      <c r="D104" s="39"/>
      <c r="E104" s="2"/>
      <c r="G104" s="62"/>
      <c r="H104" s="63"/>
      <c r="I104" s="62"/>
      <c r="J104" s="62"/>
      <c r="K104" s="62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</row>
    <row r="105" spans="1:109" ht="15.75">
      <c r="A105" s="44"/>
      <c r="B105" s="44"/>
      <c r="C105" s="39"/>
      <c r="D105" s="39"/>
      <c r="E105" s="2"/>
      <c r="G105" s="62"/>
      <c r="H105" s="63"/>
      <c r="I105" s="62"/>
      <c r="J105" s="62"/>
      <c r="K105" s="62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</row>
    <row r="106" spans="1:109" ht="15.75">
      <c r="A106" s="44"/>
      <c r="B106" s="44"/>
      <c r="C106" s="39"/>
      <c r="D106" s="39"/>
      <c r="E106" s="2"/>
      <c r="G106" s="62"/>
      <c r="H106" s="63"/>
      <c r="I106" s="62"/>
      <c r="J106" s="62"/>
      <c r="K106" s="62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</row>
    <row r="107" spans="1:109" ht="15.75">
      <c r="A107" s="44"/>
      <c r="B107" s="44"/>
      <c r="C107" s="39"/>
      <c r="D107" s="39"/>
      <c r="E107" s="2"/>
      <c r="G107" s="62"/>
      <c r="H107" s="63"/>
      <c r="I107" s="62"/>
      <c r="J107" s="62"/>
      <c r="K107" s="62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</row>
    <row r="108" spans="1:109" ht="15.75">
      <c r="A108" s="44"/>
      <c r="B108" s="44"/>
      <c r="C108" s="39"/>
      <c r="D108" s="39"/>
      <c r="E108" s="2"/>
      <c r="G108" s="62"/>
      <c r="H108" s="63"/>
      <c r="I108" s="62"/>
      <c r="J108" s="62"/>
      <c r="K108" s="62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</row>
    <row r="109" spans="1:109" ht="15.75">
      <c r="A109" s="44"/>
      <c r="B109" s="44"/>
      <c r="C109" s="39"/>
      <c r="D109" s="39"/>
      <c r="E109" s="2"/>
      <c r="G109" s="62"/>
      <c r="H109" s="63"/>
      <c r="I109" s="62"/>
      <c r="J109" s="62"/>
      <c r="K109" s="62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</row>
    <row r="110" spans="1:109" ht="15.75">
      <c r="A110" s="44"/>
      <c r="B110" s="44"/>
      <c r="C110" s="39"/>
      <c r="D110" s="39"/>
      <c r="E110" s="2"/>
      <c r="G110" s="62"/>
      <c r="H110" s="63"/>
      <c r="I110" s="62"/>
      <c r="J110" s="62"/>
      <c r="K110" s="62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</row>
    <row r="111" spans="1:109" ht="15.75">
      <c r="A111" s="44"/>
      <c r="B111" s="44"/>
      <c r="C111" s="39"/>
      <c r="D111" s="39"/>
      <c r="E111" s="2"/>
      <c r="G111" s="62"/>
      <c r="H111" s="63"/>
      <c r="I111" s="62"/>
      <c r="J111" s="62"/>
      <c r="K111" s="62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</row>
    <row r="112" spans="1:109" ht="15.75">
      <c r="A112" s="44"/>
      <c r="B112" s="44"/>
      <c r="C112" s="39"/>
      <c r="D112" s="39"/>
      <c r="E112" s="2"/>
      <c r="G112" s="62"/>
      <c r="H112" s="63"/>
      <c r="I112" s="62"/>
      <c r="J112" s="62"/>
      <c r="K112" s="62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</row>
    <row r="113" spans="1:109" ht="15.75">
      <c r="A113" s="44"/>
      <c r="B113" s="44"/>
      <c r="C113" s="39"/>
      <c r="D113" s="39"/>
      <c r="E113" s="2"/>
      <c r="G113" s="62"/>
      <c r="H113" s="63"/>
      <c r="I113" s="62"/>
      <c r="J113" s="62"/>
      <c r="K113" s="62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</row>
    <row r="114" spans="1:109" ht="15.75">
      <c r="A114" s="44"/>
      <c r="B114" s="44"/>
      <c r="C114" s="39"/>
      <c r="D114" s="39"/>
      <c r="E114" s="2"/>
      <c r="G114" s="62"/>
      <c r="H114" s="63"/>
      <c r="I114" s="62"/>
      <c r="J114" s="62"/>
      <c r="K114" s="62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</row>
    <row r="115" spans="1:109" ht="15.75">
      <c r="A115" s="44"/>
      <c r="B115" s="44"/>
      <c r="C115" s="39"/>
      <c r="D115" s="39"/>
      <c r="E115" s="2"/>
      <c r="G115" s="62"/>
      <c r="H115" s="63"/>
      <c r="I115" s="62"/>
      <c r="J115" s="62"/>
      <c r="K115" s="62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</row>
    <row r="116" spans="1:109" ht="15.75">
      <c r="A116" s="44"/>
      <c r="B116" s="44"/>
      <c r="C116" s="39"/>
      <c r="D116" s="39"/>
      <c r="E116" s="2"/>
      <c r="G116" s="62"/>
      <c r="H116" s="63"/>
      <c r="I116" s="62"/>
      <c r="J116" s="62"/>
      <c r="K116" s="62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</row>
    <row r="117" spans="1:109" ht="15.75">
      <c r="A117" s="44"/>
      <c r="B117" s="44"/>
      <c r="C117" s="39"/>
      <c r="D117" s="39"/>
      <c r="E117" s="2"/>
      <c r="G117" s="62"/>
      <c r="H117" s="63"/>
      <c r="I117" s="62"/>
      <c r="J117" s="62"/>
      <c r="K117" s="62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</row>
    <row r="118" spans="1:109" ht="15.75">
      <c r="A118" s="44"/>
      <c r="B118" s="44"/>
      <c r="C118" s="39"/>
      <c r="D118" s="39"/>
      <c r="E118" s="2"/>
      <c r="G118" s="62"/>
      <c r="H118" s="63"/>
      <c r="I118" s="62"/>
      <c r="J118" s="62"/>
      <c r="K118" s="62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</row>
    <row r="119" spans="1:109" ht="15.75">
      <c r="A119" s="44"/>
      <c r="B119" s="44"/>
      <c r="C119" s="39"/>
      <c r="D119" s="39"/>
      <c r="E119" s="2"/>
      <c r="G119" s="62"/>
      <c r="H119" s="63"/>
      <c r="I119" s="62"/>
      <c r="J119" s="62"/>
      <c r="K119" s="62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</row>
    <row r="120" spans="1:109" ht="15.75">
      <c r="A120" s="44"/>
      <c r="B120" s="44"/>
      <c r="C120" s="39"/>
      <c r="D120" s="39"/>
      <c r="E120" s="2"/>
      <c r="G120" s="62"/>
      <c r="H120" s="63"/>
      <c r="I120" s="62"/>
      <c r="J120" s="62"/>
      <c r="K120" s="62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</row>
    <row r="121" spans="1:109" ht="15.75">
      <c r="A121" s="44"/>
      <c r="B121" s="44"/>
      <c r="C121" s="39"/>
      <c r="D121" s="39"/>
      <c r="E121" s="2"/>
      <c r="G121" s="62"/>
      <c r="H121" s="63"/>
      <c r="I121" s="62"/>
      <c r="J121" s="62"/>
      <c r="K121" s="62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</row>
    <row r="122" spans="1:109" ht="15.75">
      <c r="A122" s="44"/>
      <c r="B122" s="44"/>
      <c r="C122" s="39"/>
      <c r="D122" s="39"/>
      <c r="E122" s="2"/>
      <c r="G122" s="62"/>
      <c r="H122" s="63"/>
      <c r="I122" s="62"/>
      <c r="J122" s="62"/>
      <c r="K122" s="62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</row>
    <row r="123" spans="1:109" ht="15.75">
      <c r="A123" s="44"/>
      <c r="B123" s="44"/>
      <c r="C123" s="39"/>
      <c r="D123" s="39"/>
      <c r="E123" s="2"/>
      <c r="G123" s="62"/>
      <c r="H123" s="63"/>
      <c r="I123" s="62"/>
      <c r="J123" s="62"/>
      <c r="K123" s="62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</row>
    <row r="124" spans="1:109" ht="15.75">
      <c r="A124" s="44"/>
      <c r="B124" s="44"/>
      <c r="C124" s="39"/>
      <c r="D124" s="39"/>
      <c r="E124" s="2"/>
      <c r="G124" s="62"/>
      <c r="H124" s="63"/>
      <c r="I124" s="62"/>
      <c r="J124" s="62"/>
      <c r="K124" s="62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</row>
    <row r="125" spans="1:109" ht="15.75">
      <c r="A125" s="44"/>
      <c r="B125" s="44"/>
      <c r="C125" s="39"/>
      <c r="D125" s="39"/>
      <c r="E125" s="2"/>
      <c r="G125" s="62"/>
      <c r="H125" s="63"/>
      <c r="I125" s="62"/>
      <c r="J125" s="62"/>
      <c r="K125" s="62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</row>
    <row r="126" spans="1:109" ht="15.75">
      <c r="A126" s="44"/>
      <c r="B126" s="44"/>
      <c r="C126" s="39"/>
      <c r="D126" s="39"/>
      <c r="E126" s="2"/>
      <c r="G126" s="62"/>
      <c r="H126" s="63"/>
      <c r="I126" s="62"/>
      <c r="J126" s="62"/>
      <c r="K126" s="62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</row>
    <row r="127" spans="1:109" ht="15.75">
      <c r="A127" s="44"/>
      <c r="B127" s="44"/>
      <c r="C127" s="39"/>
      <c r="D127" s="39"/>
      <c r="E127" s="2"/>
      <c r="G127" s="62"/>
      <c r="H127" s="63"/>
      <c r="I127" s="62"/>
      <c r="J127" s="62"/>
      <c r="K127" s="62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</row>
    <row r="128" spans="1:109" ht="15.75">
      <c r="A128" s="44"/>
      <c r="B128" s="44"/>
      <c r="C128" s="39"/>
      <c r="D128" s="39"/>
      <c r="E128" s="2"/>
      <c r="G128" s="62"/>
      <c r="H128" s="63"/>
      <c r="I128" s="62"/>
      <c r="J128" s="62"/>
      <c r="K128" s="62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</row>
    <row r="129" spans="1:109" ht="15.75">
      <c r="A129" s="44"/>
      <c r="B129" s="44"/>
      <c r="C129" s="39"/>
      <c r="D129" s="39"/>
      <c r="E129" s="2"/>
      <c r="G129" s="62"/>
      <c r="H129" s="63"/>
      <c r="I129" s="62"/>
      <c r="J129" s="62"/>
      <c r="K129" s="62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</row>
    <row r="130" spans="1:109" ht="15.75">
      <c r="A130" s="44"/>
      <c r="B130" s="44"/>
      <c r="C130" s="39"/>
      <c r="D130" s="39"/>
      <c r="E130" s="2"/>
      <c r="G130" s="62"/>
      <c r="H130" s="63"/>
      <c r="I130" s="62"/>
      <c r="J130" s="62"/>
      <c r="K130" s="62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</row>
    <row r="131" spans="1:109" ht="15.75">
      <c r="A131" s="44"/>
      <c r="B131" s="44"/>
      <c r="C131" s="39"/>
      <c r="D131" s="39"/>
      <c r="E131" s="2"/>
      <c r="G131" s="62"/>
      <c r="H131" s="63"/>
      <c r="I131" s="62"/>
      <c r="J131" s="62"/>
      <c r="K131" s="62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</row>
    <row r="132" spans="1:109" ht="15.75">
      <c r="A132" s="44"/>
      <c r="B132" s="44"/>
      <c r="C132" s="39"/>
      <c r="D132" s="39"/>
      <c r="E132" s="2"/>
      <c r="G132" s="62"/>
      <c r="H132" s="63"/>
      <c r="I132" s="62"/>
      <c r="J132" s="62"/>
      <c r="K132" s="62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</row>
    <row r="133" spans="1:109" ht="15.75">
      <c r="A133" s="44"/>
      <c r="B133" s="44"/>
      <c r="C133" s="39"/>
      <c r="D133" s="39"/>
      <c r="E133" s="2"/>
      <c r="H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</row>
    <row r="134" spans="1:109" ht="15.75">
      <c r="A134" s="44"/>
      <c r="B134" s="44"/>
      <c r="C134" s="39"/>
      <c r="D134" s="39"/>
      <c r="E134" s="2"/>
      <c r="H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</row>
    <row r="135" spans="1:109" ht="15.75">
      <c r="A135" s="44"/>
      <c r="B135" s="44"/>
      <c r="C135" s="39"/>
      <c r="D135" s="39"/>
      <c r="E135" s="2"/>
      <c r="H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</row>
    <row r="136" spans="1:109" ht="15.75">
      <c r="A136" s="44"/>
      <c r="B136" s="44"/>
      <c r="C136" s="39"/>
      <c r="D136" s="39"/>
      <c r="E136" s="2"/>
      <c r="H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</row>
    <row r="137" spans="1:109" ht="15.75">
      <c r="A137" s="44"/>
      <c r="B137" s="44"/>
      <c r="C137" s="39"/>
      <c r="D137" s="39"/>
      <c r="E137" s="2"/>
      <c r="H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</row>
    <row r="138" spans="1:109" ht="15.75">
      <c r="A138" s="44"/>
      <c r="B138" s="44"/>
      <c r="C138" s="39"/>
      <c r="D138" s="39"/>
      <c r="E138" s="2"/>
      <c r="H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</row>
    <row r="139" spans="1:109" ht="15.75">
      <c r="A139" s="44"/>
      <c r="B139" s="44"/>
      <c r="C139" s="39"/>
      <c r="D139" s="39"/>
      <c r="E139" s="2"/>
      <c r="H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</row>
    <row r="140" spans="1:109" ht="15.75">
      <c r="A140" s="44"/>
      <c r="B140" s="44"/>
      <c r="C140" s="39"/>
      <c r="D140" s="39"/>
      <c r="E140" s="2"/>
      <c r="H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</row>
    <row r="141" spans="1:109" ht="15.75">
      <c r="A141" s="44"/>
      <c r="B141" s="44"/>
      <c r="C141" s="39"/>
      <c r="D141" s="39"/>
      <c r="E141" s="2"/>
      <c r="H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</row>
    <row r="142" spans="1:109" ht="15.75">
      <c r="A142" s="44"/>
      <c r="B142" s="44"/>
      <c r="C142" s="39"/>
      <c r="D142" s="39"/>
      <c r="E142" s="2"/>
      <c r="H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</row>
    <row r="143" spans="1:109" ht="15.75">
      <c r="A143" s="44"/>
      <c r="B143" s="44"/>
      <c r="C143" s="39"/>
      <c r="D143" s="39"/>
      <c r="E143" s="2"/>
      <c r="H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</row>
    <row r="144" spans="1:109" ht="15.75">
      <c r="A144" s="44"/>
      <c r="B144" s="44"/>
      <c r="C144" s="39"/>
      <c r="D144" s="39"/>
      <c r="E144" s="2"/>
      <c r="H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</row>
    <row r="145" spans="1:109" ht="15.75">
      <c r="A145" s="44"/>
      <c r="B145" s="44"/>
      <c r="C145" s="39"/>
      <c r="D145" s="39"/>
      <c r="E145" s="2"/>
      <c r="H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</row>
    <row r="146" spans="1:109" ht="15.75">
      <c r="A146" s="44"/>
      <c r="B146" s="44"/>
      <c r="C146" s="39"/>
      <c r="D146" s="39"/>
      <c r="E146" s="2"/>
      <c r="H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</row>
    <row r="147" spans="1:109" ht="15.75">
      <c r="A147" s="44"/>
      <c r="B147" s="44"/>
      <c r="C147" s="39"/>
      <c r="D147" s="39"/>
      <c r="E147" s="2"/>
      <c r="H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</row>
    <row r="148" spans="1:109" ht="15.75">
      <c r="A148" s="44"/>
      <c r="B148" s="44"/>
      <c r="C148" s="39"/>
      <c r="D148" s="39"/>
      <c r="E148" s="2"/>
      <c r="H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</row>
    <row r="149" spans="1:109" ht="15.75">
      <c r="A149" s="44"/>
      <c r="B149" s="44"/>
      <c r="C149" s="39"/>
      <c r="D149" s="39"/>
      <c r="E149" s="2"/>
      <c r="H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</row>
    <row r="150" spans="1:109" ht="15.75">
      <c r="A150" s="44"/>
      <c r="B150" s="44"/>
      <c r="C150" s="39"/>
      <c r="D150" s="39"/>
      <c r="E150" s="2"/>
      <c r="H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</row>
    <row r="151" spans="1:109" ht="15.75">
      <c r="A151" s="44"/>
      <c r="B151" s="44"/>
      <c r="C151" s="39"/>
      <c r="D151" s="39"/>
      <c r="E151" s="2"/>
      <c r="H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</row>
    <row r="152" spans="1:109" ht="15.75">
      <c r="A152" s="44"/>
      <c r="B152" s="44"/>
      <c r="C152" s="39"/>
      <c r="D152" s="39"/>
      <c r="E152" s="2"/>
      <c r="H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</row>
    <row r="153" spans="1:109" ht="15.75">
      <c r="A153" s="44"/>
      <c r="B153" s="44"/>
      <c r="C153" s="39"/>
      <c r="D153" s="39"/>
      <c r="E153" s="2"/>
      <c r="H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</row>
    <row r="154" spans="1:109" ht="15.75">
      <c r="A154" s="44"/>
      <c r="B154" s="44"/>
      <c r="C154" s="39"/>
      <c r="D154" s="39"/>
      <c r="E154" s="2"/>
      <c r="H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</row>
    <row r="155" spans="1:109" ht="15.75">
      <c r="A155" s="44"/>
      <c r="B155" s="44"/>
      <c r="C155" s="39"/>
      <c r="D155" s="39"/>
      <c r="E155" s="2"/>
      <c r="H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</row>
    <row r="156" spans="1:109" ht="15.75">
      <c r="A156" s="44"/>
      <c r="B156" s="44"/>
      <c r="C156" s="39"/>
      <c r="D156" s="39"/>
      <c r="E156" s="2"/>
      <c r="H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</row>
    <row r="157" spans="1:109" ht="15.75">
      <c r="A157" s="44"/>
      <c r="B157" s="44"/>
      <c r="C157" s="39"/>
      <c r="D157" s="39"/>
      <c r="E157" s="2"/>
      <c r="H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</row>
    <row r="158" spans="1:109" ht="15.75">
      <c r="A158" s="44"/>
      <c r="B158" s="44"/>
      <c r="C158" s="39"/>
      <c r="D158" s="39"/>
      <c r="E158" s="2"/>
      <c r="H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185" ht="15.75">
      <c r="E185" s="2"/>
    </row>
    <row r="186" ht="15.75">
      <c r="E186" s="2"/>
    </row>
    <row r="187" ht="15.75">
      <c r="E187" s="2"/>
    </row>
    <row r="188" ht="15.75">
      <c r="E188" s="2"/>
    </row>
    <row r="189" ht="15.75">
      <c r="E189" s="2"/>
    </row>
    <row r="190" ht="15.75">
      <c r="E190" s="2"/>
    </row>
    <row r="191" ht="15.75">
      <c r="E191" s="2"/>
    </row>
    <row r="192" ht="15.75">
      <c r="E192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  <row r="197" ht="15.75">
      <c r="E197" s="2"/>
    </row>
    <row r="198" ht="15.75">
      <c r="E198" s="2"/>
    </row>
    <row r="199" ht="15.75">
      <c r="E199" s="2"/>
    </row>
    <row r="200" ht="15.75">
      <c r="E200" s="2"/>
    </row>
    <row r="201" ht="15.75">
      <c r="E201" s="2"/>
    </row>
    <row r="202" ht="15.75">
      <c r="E202" s="2"/>
    </row>
    <row r="203" ht="15.75">
      <c r="E203" s="2"/>
    </row>
    <row r="204" ht="15.75">
      <c r="E204" s="2"/>
    </row>
    <row r="205" ht="15.75">
      <c r="E205" s="2"/>
    </row>
    <row r="206" ht="15.75">
      <c r="E206" s="2"/>
    </row>
    <row r="207" ht="15.75">
      <c r="E207" s="2"/>
    </row>
    <row r="208" ht="15.75">
      <c r="E208" s="2"/>
    </row>
    <row r="209" ht="15.75">
      <c r="E209" s="2"/>
    </row>
    <row r="210" ht="15.75">
      <c r="E210" s="2"/>
    </row>
    <row r="211" ht="15.75">
      <c r="E211" s="2"/>
    </row>
    <row r="212" ht="15.75">
      <c r="E212" s="2"/>
    </row>
    <row r="213" ht="15.75">
      <c r="E213" s="2"/>
    </row>
    <row r="214" ht="15.75">
      <c r="E214" s="2"/>
    </row>
    <row r="215" ht="15.75">
      <c r="E215" s="2"/>
    </row>
    <row r="216" ht="15.75">
      <c r="E216" s="2"/>
    </row>
    <row r="217" ht="15.75">
      <c r="E217" s="2"/>
    </row>
    <row r="218" ht="15.75">
      <c r="E218" s="2"/>
    </row>
    <row r="219" ht="15.75">
      <c r="E219" s="2"/>
    </row>
    <row r="220" ht="15.75">
      <c r="E220" s="2"/>
    </row>
    <row r="221" ht="15.75">
      <c r="E221" s="2"/>
    </row>
    <row r="222" ht="15.75">
      <c r="E222" s="2"/>
    </row>
    <row r="223" ht="15.75">
      <c r="E223" s="2"/>
    </row>
    <row r="224" ht="15.75">
      <c r="E224" s="2"/>
    </row>
    <row r="225" ht="15.75">
      <c r="E225" s="2"/>
    </row>
    <row r="226" ht="15.75">
      <c r="E226" s="2"/>
    </row>
    <row r="227" ht="15.75">
      <c r="E227" s="2"/>
    </row>
    <row r="228" ht="15.75">
      <c r="E228" s="2"/>
    </row>
    <row r="229" ht="15.75">
      <c r="E229" s="2"/>
    </row>
    <row r="230" ht="15.75">
      <c r="E230" s="2"/>
    </row>
    <row r="231" ht="15.75">
      <c r="E231" s="2"/>
    </row>
    <row r="232" ht="15.75">
      <c r="E232" s="2"/>
    </row>
    <row r="233" ht="15.75">
      <c r="E233" s="2"/>
    </row>
    <row r="234" ht="15.75">
      <c r="E234" s="2"/>
    </row>
    <row r="235" ht="15.75">
      <c r="E235" s="2"/>
    </row>
    <row r="236" ht="15.75">
      <c r="E236" s="2"/>
    </row>
    <row r="237" ht="15.75">
      <c r="E237" s="2"/>
    </row>
    <row r="238" ht="15.75">
      <c r="E238" s="2"/>
    </row>
    <row r="239" ht="15.75">
      <c r="E239" s="2"/>
    </row>
    <row r="240" ht="15.75">
      <c r="E240" s="2"/>
    </row>
    <row r="241" ht="15.75">
      <c r="E241" s="2"/>
    </row>
    <row r="242" ht="15.75">
      <c r="E242" s="2"/>
    </row>
    <row r="243" ht="15.75">
      <c r="E243" s="2"/>
    </row>
    <row r="244" ht="15.75">
      <c r="E244" s="2"/>
    </row>
    <row r="245" ht="15.75">
      <c r="E245" s="2"/>
    </row>
    <row r="246" ht="15.75">
      <c r="E246" s="2"/>
    </row>
    <row r="247" ht="15.75">
      <c r="E247" s="2"/>
    </row>
    <row r="248" ht="15.75">
      <c r="E248" s="2"/>
    </row>
    <row r="249" ht="15.75">
      <c r="E249" s="2"/>
    </row>
    <row r="250" ht="15.75">
      <c r="E250" s="2"/>
    </row>
    <row r="251" ht="15.75">
      <c r="E251" s="2"/>
    </row>
    <row r="252" ht="15.75">
      <c r="E252" s="2"/>
    </row>
    <row r="253" ht="15.75">
      <c r="E253" s="2"/>
    </row>
    <row r="254" ht="15.75">
      <c r="E254" s="2"/>
    </row>
    <row r="255" ht="15.75">
      <c r="E255" s="2"/>
    </row>
    <row r="256" ht="15.75">
      <c r="E256" s="2"/>
    </row>
    <row r="257" ht="15.75">
      <c r="E257" s="2"/>
    </row>
    <row r="258" ht="15.75">
      <c r="E258" s="2"/>
    </row>
    <row r="259" ht="15.75">
      <c r="E259" s="2"/>
    </row>
    <row r="260" ht="15.75">
      <c r="E260" s="2"/>
    </row>
    <row r="261" ht="15.75">
      <c r="E261" s="2"/>
    </row>
    <row r="262" ht="15.75">
      <c r="E262" s="2"/>
    </row>
    <row r="263" ht="15.75">
      <c r="E263" s="2"/>
    </row>
    <row r="264" ht="15.75">
      <c r="E264" s="2"/>
    </row>
    <row r="265" ht="15.75">
      <c r="E265" s="2"/>
    </row>
    <row r="266" ht="15.75">
      <c r="E266" s="2"/>
    </row>
    <row r="267" ht="15.75">
      <c r="E267" s="2"/>
    </row>
    <row r="268" ht="15.75">
      <c r="E268" s="2"/>
    </row>
    <row r="269" ht="15.75">
      <c r="E269" s="2"/>
    </row>
    <row r="270" ht="15.75">
      <c r="E270" s="2"/>
    </row>
    <row r="271" ht="15.75">
      <c r="E271" s="2"/>
    </row>
    <row r="272" ht="15.75">
      <c r="E272" s="2"/>
    </row>
    <row r="273" ht="15.75">
      <c r="E273" s="2"/>
    </row>
    <row r="274" ht="15.75">
      <c r="E274" s="2"/>
    </row>
    <row r="275" ht="15.75">
      <c r="E275" s="2"/>
    </row>
    <row r="276" ht="15.75">
      <c r="E276" s="2"/>
    </row>
    <row r="277" ht="15.75">
      <c r="E277" s="2"/>
    </row>
    <row r="278" ht="15.75">
      <c r="E278" s="2"/>
    </row>
    <row r="279" ht="15.75">
      <c r="E279" s="2"/>
    </row>
    <row r="280" ht="15.75">
      <c r="E280" s="2"/>
    </row>
    <row r="281" ht="15.75">
      <c r="E281" s="2"/>
    </row>
    <row r="282" ht="15.75">
      <c r="E282" s="2"/>
    </row>
    <row r="283" ht="15.75">
      <c r="E283" s="2"/>
    </row>
    <row r="284" ht="15.75">
      <c r="E284" s="2"/>
    </row>
    <row r="285" ht="15.75">
      <c r="E285" s="2"/>
    </row>
    <row r="286" ht="15.75">
      <c r="E286" s="2"/>
    </row>
    <row r="287" ht="15.75">
      <c r="E287" s="2"/>
    </row>
    <row r="288" ht="15.75">
      <c r="E288" s="2"/>
    </row>
    <row r="289" ht="15.75">
      <c r="E289" s="2"/>
    </row>
    <row r="290" ht="15.75">
      <c r="E290" s="2"/>
    </row>
    <row r="291" ht="15.75">
      <c r="E291" s="2"/>
    </row>
    <row r="292" ht="15.75">
      <c r="E292" s="2"/>
    </row>
    <row r="293" ht="15.75">
      <c r="E293" s="2"/>
    </row>
    <row r="294" ht="15.75">
      <c r="E294" s="2"/>
    </row>
    <row r="295" ht="15.75">
      <c r="E295" s="2"/>
    </row>
    <row r="296" ht="15.75">
      <c r="E296" s="2"/>
    </row>
    <row r="297" ht="15.75">
      <c r="E297" s="2"/>
    </row>
    <row r="298" ht="15.75">
      <c r="E298" s="2"/>
    </row>
    <row r="299" ht="15.75">
      <c r="E299" s="2"/>
    </row>
    <row r="300" ht="15.75">
      <c r="E300" s="2"/>
    </row>
    <row r="301" ht="15.75">
      <c r="E301" s="2"/>
    </row>
    <row r="302" ht="15.75">
      <c r="E302" s="2"/>
    </row>
    <row r="303" ht="15.75">
      <c r="E303" s="2"/>
    </row>
    <row r="304" ht="15.75">
      <c r="E304" s="2"/>
    </row>
    <row r="305" ht="15.75">
      <c r="E305" s="2"/>
    </row>
    <row r="306" ht="15.75">
      <c r="E306" s="2"/>
    </row>
    <row r="307" ht="15.75">
      <c r="E307" s="2"/>
    </row>
    <row r="308" ht="15.75">
      <c r="E308" s="2"/>
    </row>
    <row r="309" ht="15.75">
      <c r="E309" s="2"/>
    </row>
    <row r="310" ht="15.75">
      <c r="E310" s="2"/>
    </row>
    <row r="311" ht="15.75">
      <c r="E311" s="2"/>
    </row>
    <row r="312" ht="15.75">
      <c r="E312" s="2"/>
    </row>
    <row r="313" ht="15.75">
      <c r="E313" s="2"/>
    </row>
    <row r="314" ht="15.75">
      <c r="E314" s="2"/>
    </row>
    <row r="315" ht="15.75">
      <c r="E315" s="2"/>
    </row>
    <row r="316" ht="15.75">
      <c r="E316" s="2"/>
    </row>
    <row r="317" ht="15.75">
      <c r="E317" s="2"/>
    </row>
    <row r="318" ht="15.75">
      <c r="E318" s="2"/>
    </row>
    <row r="319" ht="15.75">
      <c r="E319" s="2"/>
    </row>
    <row r="320" ht="15.75">
      <c r="E320" s="2"/>
    </row>
    <row r="321" ht="15.75">
      <c r="E321" s="2"/>
    </row>
    <row r="322" ht="15.75">
      <c r="E322" s="2"/>
    </row>
    <row r="323" ht="15.75">
      <c r="E323" s="2"/>
    </row>
    <row r="324" ht="15.75">
      <c r="E324" s="2"/>
    </row>
    <row r="325" ht="15.75">
      <c r="E325" s="2"/>
    </row>
    <row r="326" ht="15.75">
      <c r="E326" s="2"/>
    </row>
    <row r="327" ht="15.75">
      <c r="E327" s="2"/>
    </row>
    <row r="328" ht="15.75">
      <c r="E328" s="2"/>
    </row>
    <row r="329" ht="15.75">
      <c r="E329" s="2"/>
    </row>
    <row r="330" ht="15.75">
      <c r="E330" s="2"/>
    </row>
    <row r="331" ht="15.75">
      <c r="E331" s="2"/>
    </row>
    <row r="332" ht="15.75">
      <c r="E332" s="2"/>
    </row>
    <row r="333" ht="15.75">
      <c r="E333" s="2"/>
    </row>
    <row r="334" ht="15.75">
      <c r="E334" s="2"/>
    </row>
    <row r="335" ht="15.75">
      <c r="E335" s="2"/>
    </row>
    <row r="336" ht="15.75">
      <c r="E336" s="2"/>
    </row>
    <row r="337" ht="15.75">
      <c r="E337" s="2"/>
    </row>
    <row r="338" ht="15.75">
      <c r="E338" s="2"/>
    </row>
    <row r="339" ht="15.75">
      <c r="E339" s="2"/>
    </row>
    <row r="340" ht="15.75">
      <c r="E340" s="2"/>
    </row>
    <row r="341" ht="15.75">
      <c r="E341" s="2"/>
    </row>
    <row r="342" ht="15.75">
      <c r="E342" s="2"/>
    </row>
    <row r="343" ht="15.75">
      <c r="E343" s="2"/>
    </row>
    <row r="344" ht="15.75">
      <c r="E344" s="2"/>
    </row>
    <row r="345" ht="15.75">
      <c r="E345" s="2"/>
    </row>
    <row r="346" ht="15.75">
      <c r="E346" s="2"/>
    </row>
    <row r="347" ht="15.75">
      <c r="E347" s="2"/>
    </row>
    <row r="348" ht="15.75">
      <c r="E348" s="2"/>
    </row>
    <row r="349" ht="15.75">
      <c r="E349" s="2"/>
    </row>
    <row r="350" ht="15.75">
      <c r="E350" s="2"/>
    </row>
    <row r="351" ht="15.75">
      <c r="E351" s="2"/>
    </row>
    <row r="352" ht="15.75">
      <c r="E352" s="2"/>
    </row>
    <row r="353" ht="15.75">
      <c r="E353" s="2"/>
    </row>
    <row r="354" ht="15.75">
      <c r="E354" s="2"/>
    </row>
    <row r="355" ht="15.75">
      <c r="E355" s="2"/>
    </row>
    <row r="356" ht="15.75">
      <c r="E356" s="2"/>
    </row>
    <row r="357" ht="15.75">
      <c r="E357" s="2"/>
    </row>
    <row r="358" ht="15.75">
      <c r="E358" s="2"/>
    </row>
    <row r="359" ht="15.75">
      <c r="E359" s="2"/>
    </row>
    <row r="360" ht="15.75">
      <c r="E360" s="2"/>
    </row>
    <row r="361" ht="15.75">
      <c r="E361" s="2"/>
    </row>
    <row r="362" ht="15.75">
      <c r="E362" s="2"/>
    </row>
    <row r="363" ht="15.75">
      <c r="E363" s="2"/>
    </row>
    <row r="364" ht="15.75">
      <c r="E364" s="2"/>
    </row>
    <row r="365" ht="15.75">
      <c r="E365" s="2"/>
    </row>
    <row r="366" ht="15.75">
      <c r="E366" s="2"/>
    </row>
    <row r="367" ht="15.75">
      <c r="E367" s="2"/>
    </row>
    <row r="368" ht="15.75">
      <c r="E368" s="2"/>
    </row>
    <row r="369" ht="15.75">
      <c r="E369" s="2"/>
    </row>
    <row r="370" ht="15.75">
      <c r="E370" s="2"/>
    </row>
    <row r="371" ht="15.75">
      <c r="E371" s="2"/>
    </row>
    <row r="372" ht="15.75">
      <c r="E372" s="2"/>
    </row>
    <row r="373" ht="15.75">
      <c r="E373" s="2"/>
    </row>
    <row r="374" ht="15.75">
      <c r="E374" s="2"/>
    </row>
    <row r="375" ht="15.75">
      <c r="E375" s="2"/>
    </row>
    <row r="376" ht="15.75">
      <c r="E376" s="2"/>
    </row>
    <row r="377" ht="15.75">
      <c r="E377" s="2"/>
    </row>
    <row r="378" ht="15.75">
      <c r="E378" s="2"/>
    </row>
    <row r="379" ht="15.75">
      <c r="E379" s="2"/>
    </row>
    <row r="380" ht="15.75">
      <c r="E380" s="2"/>
    </row>
    <row r="381" ht="15.75">
      <c r="E381" s="2"/>
    </row>
    <row r="382" ht="15.75">
      <c r="E382" s="2"/>
    </row>
    <row r="383" ht="15.75">
      <c r="E383" s="2"/>
    </row>
    <row r="384" ht="15.75">
      <c r="E384" s="2"/>
    </row>
    <row r="385" ht="15.75">
      <c r="E385" s="2"/>
    </row>
    <row r="386" ht="15.75">
      <c r="E386" s="2"/>
    </row>
    <row r="387" ht="15.75">
      <c r="E387" s="2"/>
    </row>
    <row r="388" ht="15.75">
      <c r="E388" s="2"/>
    </row>
    <row r="389" ht="15.75">
      <c r="E389" s="2"/>
    </row>
    <row r="390" ht="15.75">
      <c r="E390" s="2"/>
    </row>
    <row r="391" ht="15.75">
      <c r="E391" s="2"/>
    </row>
    <row r="392" ht="15.75">
      <c r="E392" s="2"/>
    </row>
    <row r="393" ht="15.75">
      <c r="E393" s="2"/>
    </row>
    <row r="394" ht="15.75">
      <c r="E394" s="2"/>
    </row>
    <row r="395" ht="15.75">
      <c r="E395" s="2"/>
    </row>
    <row r="396" ht="15.75">
      <c r="E396" s="2"/>
    </row>
    <row r="397" ht="15.75">
      <c r="E397" s="2"/>
    </row>
    <row r="398" ht="15.75">
      <c r="E398" s="2"/>
    </row>
    <row r="399" ht="15.75">
      <c r="E399" s="2"/>
    </row>
    <row r="400" ht="15.75">
      <c r="E400" s="2"/>
    </row>
    <row r="401" ht="15.75">
      <c r="E401" s="2"/>
    </row>
    <row r="402" ht="15.75">
      <c r="E402" s="2"/>
    </row>
    <row r="403" ht="15.75">
      <c r="E403" s="2"/>
    </row>
    <row r="404" ht="15.75">
      <c r="E404" s="2"/>
    </row>
    <row r="405" ht="15.75">
      <c r="E405" s="2"/>
    </row>
    <row r="406" ht="15.75">
      <c r="E406" s="2"/>
    </row>
    <row r="407" ht="15.75">
      <c r="E407" s="2"/>
    </row>
    <row r="408" ht="15.75">
      <c r="E408" s="2"/>
    </row>
    <row r="409" ht="15.75">
      <c r="E409" s="2"/>
    </row>
    <row r="410" ht="15.75">
      <c r="E410" s="2"/>
    </row>
    <row r="411" ht="15.75">
      <c r="E411" s="2"/>
    </row>
    <row r="412" ht="15.75">
      <c r="E412" s="2"/>
    </row>
    <row r="413" ht="15.75">
      <c r="E413" s="2"/>
    </row>
    <row r="414" ht="15.75">
      <c r="E414" s="2"/>
    </row>
    <row r="415" ht="15.75">
      <c r="E415" s="2"/>
    </row>
    <row r="416" ht="15.75">
      <c r="E416" s="2"/>
    </row>
    <row r="417" ht="15.75">
      <c r="E417" s="2"/>
    </row>
    <row r="418" ht="15.75">
      <c r="E418" s="2"/>
    </row>
    <row r="419" ht="15.75">
      <c r="E419" s="2"/>
    </row>
    <row r="420" ht="15.75">
      <c r="E420" s="2"/>
    </row>
    <row r="421" ht="15.75">
      <c r="E421" s="2"/>
    </row>
    <row r="422" ht="15.75">
      <c r="E422" s="2"/>
    </row>
    <row r="423" ht="15.75">
      <c r="E423" s="2"/>
    </row>
    <row r="424" ht="15.75">
      <c r="E424" s="2"/>
    </row>
    <row r="425" ht="15.75">
      <c r="E425" s="2"/>
    </row>
    <row r="426" ht="15.75">
      <c r="E426" s="2"/>
    </row>
    <row r="427" ht="15.75">
      <c r="E427" s="2"/>
    </row>
    <row r="428" ht="15.75">
      <c r="E428" s="2"/>
    </row>
    <row r="429" ht="15.75">
      <c r="E429" s="2"/>
    </row>
    <row r="430" ht="15.75">
      <c r="E430" s="2"/>
    </row>
    <row r="431" ht="15.75">
      <c r="E431" s="2"/>
    </row>
    <row r="637" ht="15.75">
      <c r="K637" s="3"/>
    </row>
    <row r="638" ht="15.75">
      <c r="K638" s="3"/>
    </row>
    <row r="639" ht="15.75">
      <c r="K639" s="3"/>
    </row>
    <row r="640" ht="15.75">
      <c r="K640" s="3"/>
    </row>
    <row r="641" ht="15.75">
      <c r="K641" s="3"/>
    </row>
    <row r="642" ht="15.75">
      <c r="K642" s="3"/>
    </row>
    <row r="643" ht="15.75">
      <c r="K643" s="3"/>
    </row>
    <row r="644" ht="15.75">
      <c r="K644" s="3"/>
    </row>
    <row r="645" ht="15.75">
      <c r="K645" s="3"/>
    </row>
    <row r="646" ht="15.75">
      <c r="K646" s="3"/>
    </row>
    <row r="647" ht="15.75">
      <c r="K647" s="3"/>
    </row>
    <row r="648" ht="15.75">
      <c r="K648" s="3"/>
    </row>
    <row r="649" ht="15.75">
      <c r="K649" s="3"/>
    </row>
    <row r="650" ht="15.75">
      <c r="K650" s="3"/>
    </row>
    <row r="651" ht="15.75">
      <c r="K651" s="3"/>
    </row>
    <row r="652" ht="15.75">
      <c r="K652" s="3"/>
    </row>
    <row r="653" ht="15.75">
      <c r="K653" s="3"/>
    </row>
    <row r="654" ht="15.75">
      <c r="K654" s="3"/>
    </row>
    <row r="655" ht="15.75">
      <c r="K655" s="3"/>
    </row>
    <row r="656" ht="15.75">
      <c r="K656" s="3"/>
    </row>
    <row r="657" ht="15.75">
      <c r="K657" s="3"/>
    </row>
    <row r="658" ht="15.75">
      <c r="K658" s="3"/>
    </row>
    <row r="659" ht="15.75">
      <c r="K659" s="3"/>
    </row>
    <row r="660" ht="15.75">
      <c r="K660" s="3"/>
    </row>
    <row r="661" ht="15.75">
      <c r="K661" s="3"/>
    </row>
    <row r="662" ht="15.75">
      <c r="K662" s="3"/>
    </row>
    <row r="663" ht="15.75">
      <c r="K663" s="3"/>
    </row>
    <row r="664" ht="15.75">
      <c r="K664" s="3"/>
    </row>
    <row r="665" ht="15.75">
      <c r="K665" s="3"/>
    </row>
    <row r="666" ht="15.75">
      <c r="K666" s="3"/>
    </row>
    <row r="667" ht="15.75">
      <c r="K667" s="3"/>
    </row>
    <row r="668" ht="15.75">
      <c r="K668" s="3"/>
    </row>
    <row r="669" ht="15.75">
      <c r="K669" s="3"/>
    </row>
    <row r="670" ht="15.75">
      <c r="K670" s="3"/>
    </row>
    <row r="671" ht="15.75">
      <c r="K671" s="3"/>
    </row>
    <row r="672" ht="15.75">
      <c r="K672" s="3"/>
    </row>
    <row r="673" ht="15.75">
      <c r="K673" s="3"/>
    </row>
    <row r="674" ht="15.75">
      <c r="K674" s="3"/>
    </row>
    <row r="675" ht="15.75">
      <c r="K675" s="3"/>
    </row>
    <row r="676" ht="15.75">
      <c r="K676" s="3"/>
    </row>
    <row r="677" ht="15.75">
      <c r="K677" s="3"/>
    </row>
    <row r="678" ht="15.75">
      <c r="K678" s="3"/>
    </row>
    <row r="679" ht="15.75">
      <c r="K679" s="3"/>
    </row>
    <row r="680" ht="15.75">
      <c r="K680" s="3"/>
    </row>
    <row r="681" ht="15.75">
      <c r="K681" s="3"/>
    </row>
    <row r="682" ht="15.75">
      <c r="K682" s="3"/>
    </row>
    <row r="683" ht="15.75">
      <c r="K683" s="3"/>
    </row>
    <row r="684" ht="15.75">
      <c r="K684" s="3"/>
    </row>
    <row r="685" ht="15.75">
      <c r="K685" s="3"/>
    </row>
    <row r="686" ht="15.75">
      <c r="K686" s="3"/>
    </row>
    <row r="687" ht="15.75">
      <c r="K687" s="3"/>
    </row>
    <row r="688" ht="15.75">
      <c r="K688" s="3"/>
    </row>
    <row r="689" ht="15.75">
      <c r="K689" s="3"/>
    </row>
    <row r="690" ht="15.75">
      <c r="K690" s="3"/>
    </row>
    <row r="691" ht="15.75">
      <c r="K691" s="3"/>
    </row>
    <row r="692" ht="15.75">
      <c r="K692" s="3"/>
    </row>
    <row r="693" ht="15.75">
      <c r="K693" s="3"/>
    </row>
    <row r="694" ht="15.75">
      <c r="K694" s="3"/>
    </row>
    <row r="695" ht="15.75">
      <c r="K695" s="3"/>
    </row>
    <row r="696" ht="15.75">
      <c r="K696" s="3"/>
    </row>
    <row r="697" ht="15.75">
      <c r="K697" s="3"/>
    </row>
    <row r="698" ht="15.75">
      <c r="K698" s="3"/>
    </row>
    <row r="699" ht="15.75">
      <c r="K699" s="3"/>
    </row>
    <row r="700" ht="15.75">
      <c r="K700" s="3"/>
    </row>
    <row r="701" ht="15.75">
      <c r="K701" s="3"/>
    </row>
    <row r="702" ht="15.75">
      <c r="K702" s="3"/>
    </row>
    <row r="703" ht="15.75">
      <c r="K703" s="3"/>
    </row>
    <row r="704" ht="15.75">
      <c r="K704" s="3"/>
    </row>
    <row r="705" ht="15.75">
      <c r="K705" s="3"/>
    </row>
    <row r="706" ht="15.75">
      <c r="K706" s="3"/>
    </row>
    <row r="707" ht="15.75">
      <c r="K707" s="3"/>
    </row>
    <row r="708" ht="15.75">
      <c r="K708" s="3"/>
    </row>
    <row r="709" ht="15.75">
      <c r="K709" s="3"/>
    </row>
    <row r="710" ht="15.75">
      <c r="K710" s="3"/>
    </row>
    <row r="711" ht="15.75">
      <c r="K711" s="3"/>
    </row>
    <row r="712" ht="15.75">
      <c r="K712" s="3"/>
    </row>
    <row r="713" ht="15.75">
      <c r="K713" s="3"/>
    </row>
    <row r="714" ht="15.75">
      <c r="K714" s="3"/>
    </row>
    <row r="715" ht="15.75">
      <c r="K715" s="3"/>
    </row>
    <row r="716" ht="15.75">
      <c r="K716" s="3"/>
    </row>
    <row r="717" ht="15.75">
      <c r="K717" s="3"/>
    </row>
    <row r="718" ht="15.75">
      <c r="K718" s="3"/>
    </row>
    <row r="719" ht="15.75">
      <c r="K719" s="3"/>
    </row>
    <row r="720" ht="15.75">
      <c r="K720" s="3"/>
    </row>
    <row r="721" ht="15.75">
      <c r="K721" s="3"/>
    </row>
    <row r="722" ht="15.75">
      <c r="K722" s="3"/>
    </row>
    <row r="723" ht="15.75">
      <c r="K723" s="3"/>
    </row>
    <row r="724" ht="15.75">
      <c r="K724" s="3"/>
    </row>
    <row r="725" ht="15.75">
      <c r="K725" s="3"/>
    </row>
    <row r="726" ht="15.75">
      <c r="K726" s="3"/>
    </row>
    <row r="727" ht="15.75">
      <c r="K727" s="3"/>
    </row>
    <row r="728" ht="15.75">
      <c r="K728" s="3"/>
    </row>
    <row r="729" ht="15.75">
      <c r="K729" s="3"/>
    </row>
    <row r="730" ht="15.75">
      <c r="K730" s="3"/>
    </row>
    <row r="731" ht="15.75">
      <c r="K731" s="3"/>
    </row>
    <row r="732" ht="15.75">
      <c r="K732" s="3"/>
    </row>
    <row r="733" ht="15.75">
      <c r="K733" s="3"/>
    </row>
    <row r="734" ht="15.75">
      <c r="K734" s="3"/>
    </row>
    <row r="735" ht="15.75">
      <c r="K735" s="3"/>
    </row>
    <row r="736" ht="15.75">
      <c r="K736" s="3"/>
    </row>
    <row r="737" ht="15.75">
      <c r="K737" s="3"/>
    </row>
    <row r="738" ht="15.75">
      <c r="K738" s="3"/>
    </row>
    <row r="739" ht="15.75">
      <c r="K739" s="3"/>
    </row>
    <row r="740" ht="15.75">
      <c r="K740" s="3"/>
    </row>
    <row r="741" ht="15.75">
      <c r="K741" s="3"/>
    </row>
    <row r="742" ht="15.75">
      <c r="K742" s="3"/>
    </row>
    <row r="743" ht="15.75">
      <c r="K743" s="3"/>
    </row>
    <row r="744" ht="15.75">
      <c r="K744" s="3"/>
    </row>
    <row r="745" ht="15.75">
      <c r="K745" s="3"/>
    </row>
    <row r="746" ht="15.75">
      <c r="K746" s="3"/>
    </row>
    <row r="747" ht="15.75">
      <c r="K747" s="3"/>
    </row>
    <row r="748" ht="15.75">
      <c r="K748" s="3"/>
    </row>
    <row r="749" ht="15.75">
      <c r="K749" s="3"/>
    </row>
    <row r="750" ht="15.75">
      <c r="K750" s="3"/>
    </row>
    <row r="751" ht="15.75">
      <c r="K751" s="3"/>
    </row>
    <row r="752" ht="15.75">
      <c r="K752" s="3"/>
    </row>
    <row r="753" ht="15.75">
      <c r="K753" s="3"/>
    </row>
    <row r="754" ht="15.75">
      <c r="K754" s="3"/>
    </row>
    <row r="755" ht="15.75">
      <c r="K755" s="3"/>
    </row>
    <row r="756" ht="15.75">
      <c r="K756" s="3"/>
    </row>
    <row r="757" ht="15.75">
      <c r="K757" s="3"/>
    </row>
    <row r="758" ht="15.75">
      <c r="K758" s="3"/>
    </row>
    <row r="759" ht="15.75">
      <c r="K759" s="3"/>
    </row>
    <row r="760" ht="15.75">
      <c r="K760" s="3"/>
    </row>
    <row r="761" ht="15.75">
      <c r="K761" s="3"/>
    </row>
    <row r="762" ht="15.75">
      <c r="K762" s="3"/>
    </row>
    <row r="763" ht="15.75">
      <c r="K763" s="3"/>
    </row>
    <row r="764" ht="15.75">
      <c r="K764" s="3"/>
    </row>
    <row r="765" ht="15.75">
      <c r="K765" s="3"/>
    </row>
    <row r="766" ht="15.75">
      <c r="K766" s="3"/>
    </row>
    <row r="767" ht="15.75">
      <c r="K767" s="3"/>
    </row>
    <row r="768" ht="15.75">
      <c r="K768" s="3"/>
    </row>
    <row r="769" ht="15.75">
      <c r="K769" s="3"/>
    </row>
    <row r="770" ht="15.75">
      <c r="K770" s="3"/>
    </row>
    <row r="771" ht="15.75">
      <c r="K771" s="3"/>
    </row>
    <row r="772" ht="15.75">
      <c r="K772" s="3"/>
    </row>
    <row r="773" ht="15.75">
      <c r="K773" s="3"/>
    </row>
    <row r="774" ht="15.75">
      <c r="K774" s="3"/>
    </row>
    <row r="775" ht="15.75">
      <c r="K775" s="3"/>
    </row>
    <row r="776" ht="15.75">
      <c r="K776" s="3"/>
    </row>
    <row r="777" ht="15.75">
      <c r="K777" s="3"/>
    </row>
    <row r="778" ht="15.75">
      <c r="K778" s="3"/>
    </row>
    <row r="779" ht="15.75">
      <c r="K779" s="3"/>
    </row>
    <row r="780" ht="15.75">
      <c r="K780" s="3"/>
    </row>
    <row r="781" ht="15.75">
      <c r="K781" s="3"/>
    </row>
    <row r="782" ht="15.75">
      <c r="K782" s="3"/>
    </row>
    <row r="783" ht="15.75">
      <c r="K783" s="3"/>
    </row>
    <row r="784" ht="15.75">
      <c r="K784" s="3"/>
    </row>
    <row r="785" ht="15.75">
      <c r="K785" s="3"/>
    </row>
    <row r="786" ht="15.75">
      <c r="K786" s="3"/>
    </row>
    <row r="787" ht="15.75">
      <c r="K787" s="3"/>
    </row>
    <row r="788" ht="15.75">
      <c r="K788" s="3"/>
    </row>
    <row r="789" ht="15.75">
      <c r="K789" s="3"/>
    </row>
    <row r="790" ht="15.75">
      <c r="K790" s="3"/>
    </row>
    <row r="791" ht="15.75">
      <c r="K791" s="3"/>
    </row>
    <row r="792" ht="15.75">
      <c r="K792" s="3"/>
    </row>
    <row r="793" ht="15.75">
      <c r="K793" s="3"/>
    </row>
    <row r="794" ht="15.75">
      <c r="K794" s="3"/>
    </row>
    <row r="795" ht="15.75">
      <c r="K795" s="3"/>
    </row>
    <row r="796" ht="15.75">
      <c r="K796" s="3"/>
    </row>
    <row r="797" ht="15.75">
      <c r="K797" s="3"/>
    </row>
    <row r="798" ht="15.75">
      <c r="K798" s="3"/>
    </row>
    <row r="799" ht="15.75">
      <c r="K799" s="3"/>
    </row>
    <row r="800" ht="15.75">
      <c r="K800" s="3"/>
    </row>
    <row r="801" ht="15.75">
      <c r="K801" s="3"/>
    </row>
    <row r="802" ht="15.75">
      <c r="K802" s="3"/>
    </row>
    <row r="803" ht="15.75">
      <c r="K803" s="3"/>
    </row>
    <row r="804" ht="15.75">
      <c r="K804" s="3"/>
    </row>
    <row r="805" ht="15.75">
      <c r="K805" s="3"/>
    </row>
    <row r="806" ht="15.75">
      <c r="K806" s="3"/>
    </row>
    <row r="807" ht="15.75">
      <c r="K807" s="3"/>
    </row>
    <row r="808" ht="15.75">
      <c r="K808" s="3"/>
    </row>
    <row r="809" ht="15.75">
      <c r="K809" s="3"/>
    </row>
    <row r="810" ht="15.75">
      <c r="K810" s="3"/>
    </row>
    <row r="811" ht="15.75">
      <c r="K811" s="3"/>
    </row>
    <row r="812" ht="15.75">
      <c r="K812" s="3"/>
    </row>
    <row r="813" ht="15.75">
      <c r="K813" s="3"/>
    </row>
    <row r="814" ht="15.75">
      <c r="K814" s="3"/>
    </row>
    <row r="815" ht="15.75">
      <c r="K815" s="3"/>
    </row>
    <row r="816" ht="15.75">
      <c r="K816" s="3"/>
    </row>
    <row r="817" ht="15.75">
      <c r="K817" s="3"/>
    </row>
    <row r="818" ht="15.75">
      <c r="K818" s="3"/>
    </row>
    <row r="819" ht="15.75">
      <c r="K819" s="3"/>
    </row>
    <row r="820" ht="15.75">
      <c r="K820" s="3"/>
    </row>
    <row r="821" ht="15.75">
      <c r="K821" s="3"/>
    </row>
    <row r="822" ht="15.75">
      <c r="K822" s="3"/>
    </row>
    <row r="823" ht="15.75">
      <c r="K823" s="3"/>
    </row>
    <row r="824" ht="15.75">
      <c r="K824" s="3"/>
    </row>
    <row r="825" ht="15.75">
      <c r="K825" s="3"/>
    </row>
    <row r="826" ht="15.75">
      <c r="K826" s="3"/>
    </row>
    <row r="827" ht="15.75">
      <c r="K827" s="3"/>
    </row>
    <row r="828" ht="15.75">
      <c r="K828" s="3"/>
    </row>
    <row r="829" ht="15.75">
      <c r="K829" s="3"/>
    </row>
    <row r="830" ht="15.75">
      <c r="K830" s="3"/>
    </row>
    <row r="831" ht="15.75">
      <c r="K831" s="3"/>
    </row>
    <row r="832" ht="15.75">
      <c r="K832" s="3"/>
    </row>
    <row r="833" ht="15.75">
      <c r="K833" s="3"/>
    </row>
    <row r="834" ht="15.75">
      <c r="K834" s="3"/>
    </row>
    <row r="835" ht="15.75">
      <c r="K835" s="3"/>
    </row>
    <row r="836" ht="15.75">
      <c r="K836" s="3"/>
    </row>
    <row r="837" ht="15.75">
      <c r="K837" s="3"/>
    </row>
    <row r="838" ht="15.75">
      <c r="K838" s="3"/>
    </row>
    <row r="839" ht="15.75">
      <c r="K839" s="3"/>
    </row>
    <row r="840" ht="15.75">
      <c r="K840" s="3"/>
    </row>
    <row r="841" ht="15.75">
      <c r="K841" s="3"/>
    </row>
    <row r="842" ht="15.75">
      <c r="K842" s="3"/>
    </row>
    <row r="843" ht="15.75">
      <c r="K843" s="3"/>
    </row>
    <row r="844" ht="15.75">
      <c r="K844" s="3"/>
    </row>
    <row r="845" ht="15.75">
      <c r="K845" s="3"/>
    </row>
    <row r="846" ht="15.75">
      <c r="K846" s="3"/>
    </row>
    <row r="847" ht="15.75">
      <c r="K847" s="3"/>
    </row>
    <row r="848" ht="15.75">
      <c r="K848" s="3"/>
    </row>
    <row r="849" ht="15.75">
      <c r="K849" s="3"/>
    </row>
    <row r="850" ht="15.75">
      <c r="K850" s="3"/>
    </row>
    <row r="851" ht="15.75">
      <c r="K851" s="3"/>
    </row>
    <row r="852" ht="15.75">
      <c r="K852" s="3"/>
    </row>
    <row r="853" ht="15.75">
      <c r="K853" s="3"/>
    </row>
    <row r="854" ht="15.75">
      <c r="K854" s="3"/>
    </row>
    <row r="855" ht="15.75">
      <c r="K855" s="3"/>
    </row>
    <row r="856" ht="15.75">
      <c r="K856" s="3"/>
    </row>
    <row r="857" ht="15.75">
      <c r="K857" s="3"/>
    </row>
    <row r="858" ht="15.75">
      <c r="K858" s="3"/>
    </row>
    <row r="859" ht="15.75">
      <c r="K859" s="3"/>
    </row>
    <row r="860" ht="15.75">
      <c r="K860" s="3"/>
    </row>
    <row r="861" ht="15.75">
      <c r="K861" s="3"/>
    </row>
    <row r="862" ht="15.75">
      <c r="K862" s="3"/>
    </row>
    <row r="863" ht="15.75">
      <c r="K863" s="3"/>
    </row>
    <row r="864" ht="15.75">
      <c r="K864" s="3"/>
    </row>
    <row r="865" ht="15.75">
      <c r="K865" s="3"/>
    </row>
    <row r="866" ht="15.75">
      <c r="K866" s="3"/>
    </row>
    <row r="867" ht="15.75">
      <c r="K867" s="3"/>
    </row>
    <row r="868" ht="15.75">
      <c r="K868" s="3"/>
    </row>
    <row r="869" ht="15.75">
      <c r="K869" s="3"/>
    </row>
    <row r="870" ht="15.75">
      <c r="K870" s="3"/>
    </row>
    <row r="871" ht="15.75">
      <c r="K871" s="3"/>
    </row>
    <row r="872" ht="15.75">
      <c r="K872" s="3"/>
    </row>
    <row r="873" ht="15.75">
      <c r="K873" s="3"/>
    </row>
    <row r="874" ht="15.75">
      <c r="K874" s="3"/>
    </row>
    <row r="875" ht="15.75">
      <c r="K875" s="3"/>
    </row>
    <row r="876" ht="15.75">
      <c r="K876" s="3"/>
    </row>
    <row r="877" ht="15.75">
      <c r="K877" s="3"/>
    </row>
    <row r="878" ht="15.75">
      <c r="K878" s="3"/>
    </row>
    <row r="879" ht="15.75">
      <c r="K879" s="3"/>
    </row>
    <row r="880" ht="15.75">
      <c r="K880" s="3"/>
    </row>
    <row r="881" ht="15.75">
      <c r="K881" s="3"/>
    </row>
    <row r="882" ht="15.75">
      <c r="K882" s="3"/>
    </row>
    <row r="883" ht="15.75">
      <c r="K883" s="3"/>
    </row>
    <row r="884" ht="15.75">
      <c r="K884" s="3"/>
    </row>
    <row r="885" ht="15.75">
      <c r="K885" s="3"/>
    </row>
    <row r="886" ht="15.75">
      <c r="K886" s="3"/>
    </row>
    <row r="887" ht="15.75">
      <c r="K887" s="3"/>
    </row>
    <row r="888" ht="15.75">
      <c r="K888" s="3"/>
    </row>
    <row r="889" ht="15.75">
      <c r="K889" s="3"/>
    </row>
    <row r="890" ht="15.75">
      <c r="K890" s="3"/>
    </row>
    <row r="891" ht="15.75">
      <c r="K891" s="3"/>
    </row>
    <row r="892" ht="15.75">
      <c r="K892" s="3"/>
    </row>
    <row r="893" ht="15.75">
      <c r="K893" s="3"/>
    </row>
    <row r="894" ht="15.75">
      <c r="K894" s="3"/>
    </row>
    <row r="895" ht="15.75">
      <c r="K895" s="3"/>
    </row>
    <row r="896" ht="15.75">
      <c r="K896" s="3"/>
    </row>
    <row r="897" ht="15.75">
      <c r="K897" s="3"/>
    </row>
    <row r="898" ht="15.75">
      <c r="K898" s="3"/>
    </row>
    <row r="899" ht="15.75">
      <c r="K899" s="3"/>
    </row>
    <row r="900" ht="15.75">
      <c r="K900" s="3"/>
    </row>
    <row r="901" ht="15.75">
      <c r="K901" s="3"/>
    </row>
    <row r="902" ht="15.75">
      <c r="K902" s="3"/>
    </row>
    <row r="903" ht="15.75">
      <c r="K903" s="3"/>
    </row>
    <row r="904" ht="15.75">
      <c r="K904" s="3"/>
    </row>
    <row r="905" ht="15.75">
      <c r="K905" s="3"/>
    </row>
    <row r="906" ht="15.75">
      <c r="K906" s="3"/>
    </row>
    <row r="907" ht="15.75">
      <c r="K907" s="3"/>
    </row>
    <row r="908" ht="15.75">
      <c r="K908" s="3"/>
    </row>
    <row r="909" ht="15.75">
      <c r="K909" s="3"/>
    </row>
    <row r="910" ht="15.75">
      <c r="K910" s="3"/>
    </row>
    <row r="911" ht="15.75">
      <c r="K911" s="3"/>
    </row>
    <row r="912" ht="15.75">
      <c r="K912" s="3"/>
    </row>
    <row r="913" ht="15.75">
      <c r="K913" s="3"/>
    </row>
    <row r="914" ht="15.75">
      <c r="K914" s="3"/>
    </row>
    <row r="915" ht="15.75">
      <c r="K915" s="3"/>
    </row>
    <row r="916" ht="15.75">
      <c r="K916" s="3"/>
    </row>
    <row r="917" ht="15.75">
      <c r="K917" s="3"/>
    </row>
    <row r="918" ht="15.75">
      <c r="K918" s="3"/>
    </row>
    <row r="919" ht="15.75">
      <c r="K919" s="3"/>
    </row>
    <row r="920" ht="15.75">
      <c r="K920" s="3"/>
    </row>
    <row r="921" ht="15.75">
      <c r="K921" s="3"/>
    </row>
    <row r="922" ht="15.75">
      <c r="K922" s="3"/>
    </row>
    <row r="923" ht="15.75">
      <c r="K923" s="3"/>
    </row>
    <row r="924" ht="15.75">
      <c r="K924" s="3"/>
    </row>
    <row r="925" ht="15.75">
      <c r="K925" s="3"/>
    </row>
    <row r="926" ht="15.75">
      <c r="K926" s="3"/>
    </row>
    <row r="927" ht="15.75">
      <c r="K927" s="3"/>
    </row>
    <row r="928" ht="15.75">
      <c r="K928" s="3"/>
    </row>
    <row r="929" ht="15.75">
      <c r="K929" s="3"/>
    </row>
    <row r="930" ht="15.75">
      <c r="K930" s="3"/>
    </row>
    <row r="931" ht="15.75">
      <c r="K931" s="3"/>
    </row>
    <row r="932" ht="15.75">
      <c r="K932" s="3"/>
    </row>
    <row r="933" ht="15.75">
      <c r="K933" s="3"/>
    </row>
    <row r="934" ht="15.75">
      <c r="K934" s="3"/>
    </row>
    <row r="935" ht="15.75">
      <c r="K935" s="3"/>
    </row>
    <row r="936" ht="15.75">
      <c r="K936" s="3"/>
    </row>
    <row r="937" ht="15.75">
      <c r="K937" s="3"/>
    </row>
    <row r="938" ht="15.75">
      <c r="K938" s="3"/>
    </row>
    <row r="939" ht="15.75">
      <c r="K939" s="3"/>
    </row>
    <row r="940" ht="15.75">
      <c r="K940" s="3"/>
    </row>
    <row r="941" ht="15.75">
      <c r="K941" s="3"/>
    </row>
    <row r="942" ht="15.75">
      <c r="K942" s="3"/>
    </row>
    <row r="943" ht="15.75">
      <c r="K943" s="3"/>
    </row>
    <row r="944" ht="15.75">
      <c r="K944" s="3"/>
    </row>
    <row r="945" ht="15.75">
      <c r="K945" s="3"/>
    </row>
    <row r="946" ht="15.75">
      <c r="K946" s="3"/>
    </row>
    <row r="947" ht="15.75">
      <c r="K947" s="3"/>
    </row>
    <row r="948" ht="15.75">
      <c r="K948" s="3"/>
    </row>
    <row r="949" ht="15.75">
      <c r="K949" s="3"/>
    </row>
    <row r="950" ht="15.75">
      <c r="K950" s="3"/>
    </row>
    <row r="951" ht="15.75">
      <c r="K951" s="3"/>
    </row>
    <row r="952" ht="15.75">
      <c r="K952" s="3"/>
    </row>
    <row r="953" ht="15.75">
      <c r="K953" s="3"/>
    </row>
    <row r="954" ht="15.75">
      <c r="K954" s="3"/>
    </row>
    <row r="955" ht="15.75">
      <c r="K955" s="3"/>
    </row>
    <row r="956" ht="15.75">
      <c r="K956" s="3"/>
    </row>
    <row r="957" ht="15.75">
      <c r="K957" s="3"/>
    </row>
    <row r="958" ht="15.75">
      <c r="K958" s="3"/>
    </row>
    <row r="959" ht="15.75">
      <c r="K959" s="3"/>
    </row>
    <row r="960" ht="15.75">
      <c r="K960" s="3"/>
    </row>
    <row r="961" ht="15.75">
      <c r="K961" s="3"/>
    </row>
    <row r="962" ht="15.75">
      <c r="K962" s="3"/>
    </row>
    <row r="963" ht="15.75">
      <c r="K963" s="3"/>
    </row>
    <row r="964" ht="15.75">
      <c r="K964" s="3"/>
    </row>
    <row r="965" ht="15.75">
      <c r="K965" s="3"/>
    </row>
    <row r="966" ht="15.75">
      <c r="K966" s="3"/>
    </row>
    <row r="967" ht="15.75">
      <c r="K967" s="3"/>
    </row>
    <row r="968" ht="15.75">
      <c r="K968" s="3"/>
    </row>
    <row r="969" ht="15.75">
      <c r="K969" s="3"/>
    </row>
    <row r="970" ht="15.75">
      <c r="K970" s="3"/>
    </row>
    <row r="971" ht="15.75">
      <c r="K971" s="3"/>
    </row>
    <row r="972" ht="15.75">
      <c r="K972" s="3"/>
    </row>
    <row r="973" ht="15.75">
      <c r="K973" s="3"/>
    </row>
    <row r="974" ht="15.75">
      <c r="K974" s="3"/>
    </row>
    <row r="975" ht="15.75">
      <c r="K975" s="3"/>
    </row>
    <row r="976" ht="15.75">
      <c r="K976" s="3"/>
    </row>
    <row r="977" ht="15.75">
      <c r="K977" s="3"/>
    </row>
    <row r="978" ht="15.75">
      <c r="K978" s="3"/>
    </row>
    <row r="979" ht="15.75">
      <c r="K979" s="3"/>
    </row>
    <row r="980" ht="15.75">
      <c r="K980" s="3"/>
    </row>
    <row r="981" ht="15.75">
      <c r="K981" s="3"/>
    </row>
    <row r="982" ht="15.75">
      <c r="K982" s="3"/>
    </row>
    <row r="983" ht="15.75">
      <c r="K983" s="3"/>
    </row>
    <row r="984" ht="15.75">
      <c r="K984" s="3"/>
    </row>
    <row r="985" ht="15.75">
      <c r="K985" s="3"/>
    </row>
    <row r="986" ht="15.75">
      <c r="K986" s="3"/>
    </row>
    <row r="987" ht="15.75">
      <c r="K987" s="3"/>
    </row>
    <row r="988" ht="15.75">
      <c r="K988" s="3"/>
    </row>
    <row r="989" ht="15.75">
      <c r="K989" s="3"/>
    </row>
    <row r="990" ht="15.75">
      <c r="K990" s="3"/>
    </row>
    <row r="991" ht="15.75">
      <c r="K991" s="3"/>
    </row>
    <row r="992" ht="15.75">
      <c r="K992" s="3"/>
    </row>
    <row r="993" ht="15.75">
      <c r="K993" s="3"/>
    </row>
    <row r="994" ht="15.75">
      <c r="K994" s="3"/>
    </row>
    <row r="995" ht="15.75">
      <c r="K995" s="3"/>
    </row>
    <row r="996" ht="15.75">
      <c r="K996" s="3"/>
    </row>
    <row r="997" ht="15.75">
      <c r="K997" s="3"/>
    </row>
    <row r="998" ht="15.75">
      <c r="K998" s="3"/>
    </row>
    <row r="999" ht="15.75">
      <c r="K999" s="3"/>
    </row>
    <row r="1000" ht="15.75">
      <c r="K1000" s="3"/>
    </row>
    <row r="1001" ht="15.75">
      <c r="K1001" s="3"/>
    </row>
    <row r="1002" ht="15.75">
      <c r="K1002" s="3"/>
    </row>
    <row r="1003" ht="15.75">
      <c r="K1003" s="3"/>
    </row>
    <row r="1004" ht="15.75">
      <c r="K1004" s="3"/>
    </row>
    <row r="1005" ht="15.75">
      <c r="K1005" s="3"/>
    </row>
    <row r="1006" ht="15.75">
      <c r="K1006" s="3"/>
    </row>
    <row r="1007" ht="15.75">
      <c r="K1007" s="3"/>
    </row>
    <row r="1008" ht="15.75">
      <c r="K1008" s="3"/>
    </row>
    <row r="1009" ht="15.75">
      <c r="K1009" s="3"/>
    </row>
    <row r="1010" ht="15.75">
      <c r="K1010" s="3"/>
    </row>
    <row r="1011" ht="15.75">
      <c r="K1011" s="3"/>
    </row>
    <row r="1012" ht="15.75">
      <c r="K1012" s="3"/>
    </row>
    <row r="1013" ht="15.75">
      <c r="K1013" s="3"/>
    </row>
    <row r="1014" ht="15.75">
      <c r="K1014" s="3"/>
    </row>
    <row r="1015" ht="15.75">
      <c r="K1015" s="3"/>
    </row>
    <row r="1016" ht="15.75">
      <c r="K1016" s="3"/>
    </row>
    <row r="1017" ht="15.75">
      <c r="K1017" s="3"/>
    </row>
    <row r="1018" ht="15.75">
      <c r="K1018" s="3"/>
    </row>
    <row r="1019" ht="15.75">
      <c r="K1019" s="3"/>
    </row>
    <row r="1020" ht="15.75">
      <c r="K1020" s="3"/>
    </row>
    <row r="1021" ht="15.75">
      <c r="K1021" s="3"/>
    </row>
    <row r="1022" ht="15.75">
      <c r="K1022" s="3"/>
    </row>
    <row r="1023" ht="15.75">
      <c r="K1023" s="3"/>
    </row>
    <row r="1024" ht="15.75">
      <c r="K1024" s="3"/>
    </row>
    <row r="1025" ht="15.75">
      <c r="K1025" s="3"/>
    </row>
    <row r="1026" ht="15.75">
      <c r="K1026" s="3"/>
    </row>
    <row r="1027" ht="15.75">
      <c r="K1027" s="3"/>
    </row>
    <row r="1028" ht="15.75">
      <c r="K1028" s="3"/>
    </row>
    <row r="1029" ht="15.75">
      <c r="K1029" s="3"/>
    </row>
    <row r="1030" ht="15.75">
      <c r="K1030" s="3"/>
    </row>
    <row r="1031" ht="15.75">
      <c r="K1031" s="3"/>
    </row>
    <row r="1032" ht="15.75">
      <c r="K1032" s="3"/>
    </row>
    <row r="1033" ht="15.75">
      <c r="K1033" s="3"/>
    </row>
    <row r="1034" ht="15.75">
      <c r="K1034" s="3"/>
    </row>
    <row r="1035" ht="15.75">
      <c r="K1035" s="3"/>
    </row>
    <row r="1036" ht="15.75">
      <c r="K1036" s="3"/>
    </row>
    <row r="1037" ht="15.75">
      <c r="K1037" s="3"/>
    </row>
    <row r="1038" ht="15.75">
      <c r="K1038" s="3"/>
    </row>
    <row r="1039" ht="15.75">
      <c r="K1039" s="3"/>
    </row>
    <row r="1040" ht="15.75">
      <c r="K1040" s="3"/>
    </row>
    <row r="1041" ht="15.75">
      <c r="K1041" s="3"/>
    </row>
    <row r="1042" ht="15.75">
      <c r="K1042" s="3"/>
    </row>
    <row r="1043" ht="15.75">
      <c r="K1043" s="3"/>
    </row>
    <row r="1044" ht="15.75">
      <c r="K1044" s="3"/>
    </row>
    <row r="1045" ht="15.75">
      <c r="K1045" s="3"/>
    </row>
    <row r="1046" ht="15.75">
      <c r="K1046" s="3"/>
    </row>
    <row r="1047" ht="15.75">
      <c r="K1047" s="3"/>
    </row>
    <row r="1048" ht="15.75">
      <c r="K1048" s="3"/>
    </row>
    <row r="1049" ht="15.75">
      <c r="K1049" s="3"/>
    </row>
    <row r="1050" ht="15.75">
      <c r="K1050" s="3"/>
    </row>
    <row r="1051" ht="15.75">
      <c r="K1051" s="3"/>
    </row>
    <row r="1052" ht="15.75">
      <c r="K1052" s="3"/>
    </row>
    <row r="1053" ht="15.75">
      <c r="K1053" s="3"/>
    </row>
    <row r="1054" ht="15.75">
      <c r="K1054" s="3"/>
    </row>
    <row r="1055" ht="15.75">
      <c r="K1055" s="3"/>
    </row>
    <row r="1056" ht="15.75">
      <c r="K1056" s="3"/>
    </row>
    <row r="1057" ht="15.75">
      <c r="K1057" s="3"/>
    </row>
    <row r="1058" ht="15.75">
      <c r="K1058" s="3"/>
    </row>
    <row r="1059" ht="15.75">
      <c r="K1059" s="3"/>
    </row>
    <row r="1060" ht="15.75">
      <c r="K1060" s="3"/>
    </row>
    <row r="1061" ht="15.75">
      <c r="K1061" s="3"/>
    </row>
    <row r="1062" ht="15.75">
      <c r="K1062" s="3"/>
    </row>
    <row r="1063" ht="15.75">
      <c r="K1063" s="3"/>
    </row>
    <row r="1064" ht="15.75">
      <c r="K1064" s="3"/>
    </row>
    <row r="1065" ht="15.75">
      <c r="K1065" s="3"/>
    </row>
    <row r="1066" ht="15.75">
      <c r="K1066" s="3"/>
    </row>
    <row r="1067" ht="15.75">
      <c r="K1067" s="3"/>
    </row>
    <row r="1068" ht="15.75">
      <c r="K1068" s="3"/>
    </row>
    <row r="1069" ht="15.75">
      <c r="K1069" s="3"/>
    </row>
    <row r="1070" ht="15.75">
      <c r="K1070" s="3"/>
    </row>
    <row r="1071" ht="15.75">
      <c r="K1071" s="3"/>
    </row>
    <row r="1072" ht="15.75">
      <c r="K1072" s="3"/>
    </row>
    <row r="1073" ht="15.75">
      <c r="K1073" s="3"/>
    </row>
    <row r="1074" ht="15.75">
      <c r="K1074" s="3"/>
    </row>
    <row r="1075" ht="15.75">
      <c r="K1075" s="3"/>
    </row>
    <row r="1076" ht="15.75">
      <c r="K1076" s="3"/>
    </row>
    <row r="1077" ht="15.75">
      <c r="K1077" s="3"/>
    </row>
    <row r="1078" ht="15.75">
      <c r="K1078" s="3"/>
    </row>
    <row r="1079" ht="15.75">
      <c r="K1079" s="3"/>
    </row>
    <row r="1080" ht="15.75">
      <c r="K1080" s="3"/>
    </row>
    <row r="1081" ht="15.75">
      <c r="K1081" s="3"/>
    </row>
    <row r="1082" ht="15.75">
      <c r="K1082" s="3"/>
    </row>
    <row r="1083" ht="15.75">
      <c r="K1083" s="3"/>
    </row>
    <row r="1084" ht="15.75">
      <c r="K1084" s="3"/>
    </row>
    <row r="1085" ht="15.75">
      <c r="K1085" s="3"/>
    </row>
    <row r="1086" ht="15.75">
      <c r="K1086" s="3"/>
    </row>
    <row r="1087" ht="15.75">
      <c r="K1087" s="3"/>
    </row>
    <row r="1088" ht="15.75">
      <c r="K1088" s="3"/>
    </row>
    <row r="1089" ht="15.75">
      <c r="K1089" s="3"/>
    </row>
    <row r="1090" ht="15.75">
      <c r="K1090" s="3"/>
    </row>
    <row r="1091" ht="15.75">
      <c r="K1091" s="3"/>
    </row>
    <row r="1092" ht="15.75">
      <c r="K1092" s="3"/>
    </row>
    <row r="1093" ht="15.75">
      <c r="K1093" s="3"/>
    </row>
    <row r="1094" ht="15.75">
      <c r="K1094" s="3"/>
    </row>
    <row r="1095" ht="15.75">
      <c r="K1095" s="3"/>
    </row>
    <row r="1096" ht="15.75">
      <c r="K1096" s="3"/>
    </row>
    <row r="1097" ht="15.75">
      <c r="K1097" s="3"/>
    </row>
    <row r="1098" ht="15.75">
      <c r="K1098" s="3"/>
    </row>
    <row r="1099" ht="15.75">
      <c r="K1099" s="3"/>
    </row>
    <row r="1100" ht="15.75">
      <c r="K1100" s="3"/>
    </row>
    <row r="1101" ht="15.75">
      <c r="K1101" s="3"/>
    </row>
    <row r="1102" ht="15.75">
      <c r="K1102" s="3"/>
    </row>
    <row r="1103" ht="15.75">
      <c r="K1103" s="3"/>
    </row>
    <row r="1104" ht="15.75">
      <c r="K1104" s="3"/>
    </row>
    <row r="1105" ht="15.75">
      <c r="K1105" s="3"/>
    </row>
    <row r="1106" ht="15.75">
      <c r="K1106" s="3"/>
    </row>
    <row r="1107" ht="15.75">
      <c r="K1107" s="3"/>
    </row>
    <row r="1108" ht="15.75">
      <c r="K1108" s="3"/>
    </row>
    <row r="1109" ht="15.75">
      <c r="K1109" s="3"/>
    </row>
    <row r="1110" ht="15.75">
      <c r="K1110" s="3"/>
    </row>
    <row r="1111" ht="15.75">
      <c r="K1111" s="3"/>
    </row>
    <row r="1112" ht="15.75">
      <c r="K1112" s="3"/>
    </row>
    <row r="1113" ht="15.75">
      <c r="K1113" s="3"/>
    </row>
    <row r="1114" ht="15.75">
      <c r="K1114" s="3"/>
    </row>
    <row r="1115" ht="15.75">
      <c r="K1115" s="3"/>
    </row>
    <row r="1116" ht="15.75">
      <c r="K1116" s="3"/>
    </row>
    <row r="1117" ht="15.75">
      <c r="K1117" s="3"/>
    </row>
    <row r="1118" ht="15.75">
      <c r="K1118" s="3"/>
    </row>
    <row r="1119" ht="15.75">
      <c r="K1119" s="3"/>
    </row>
    <row r="1120" ht="15.75">
      <c r="K1120" s="3"/>
    </row>
    <row r="1121" ht="15.75">
      <c r="K1121" s="3"/>
    </row>
    <row r="1122" ht="15.75">
      <c r="K1122" s="3"/>
    </row>
    <row r="1123" ht="15.75">
      <c r="K1123" s="3"/>
    </row>
    <row r="1124" ht="15.75">
      <c r="K1124" s="3"/>
    </row>
    <row r="1125" ht="15.75">
      <c r="K1125" s="3"/>
    </row>
    <row r="1126" ht="15.75">
      <c r="K1126" s="3"/>
    </row>
    <row r="1127" ht="15.75">
      <c r="K1127" s="3"/>
    </row>
    <row r="1128" ht="15.75">
      <c r="K1128" s="3"/>
    </row>
    <row r="1129" ht="15.75">
      <c r="K1129" s="3"/>
    </row>
    <row r="1130" ht="15.75">
      <c r="K1130" s="3"/>
    </row>
    <row r="1131" ht="15.75">
      <c r="K1131" s="3"/>
    </row>
    <row r="1132" ht="15.75">
      <c r="K1132" s="3"/>
    </row>
    <row r="1133" ht="15.75">
      <c r="K1133" s="3"/>
    </row>
    <row r="1134" ht="15.75">
      <c r="K1134" s="3"/>
    </row>
    <row r="1135" ht="15.75">
      <c r="K1135" s="3"/>
    </row>
    <row r="1136" ht="15.75">
      <c r="K1136" s="3"/>
    </row>
    <row r="1137" ht="15.75">
      <c r="K1137" s="3"/>
    </row>
    <row r="1138" ht="15.75">
      <c r="K1138" s="3"/>
    </row>
    <row r="1139" ht="15.75">
      <c r="K1139" s="3"/>
    </row>
    <row r="1140" ht="15.75">
      <c r="K1140" s="3"/>
    </row>
    <row r="1141" ht="15.75">
      <c r="K1141" s="3"/>
    </row>
    <row r="1142" ht="15.75">
      <c r="K1142" s="3"/>
    </row>
    <row r="1143" ht="15.75">
      <c r="K1143" s="3"/>
    </row>
    <row r="1144" ht="15.75">
      <c r="K1144" s="3"/>
    </row>
    <row r="1145" ht="15.75">
      <c r="K1145" s="3"/>
    </row>
    <row r="1146" ht="15.75">
      <c r="K1146" s="3"/>
    </row>
    <row r="1147" ht="15.75">
      <c r="K1147" s="3"/>
    </row>
    <row r="1148" ht="15.75">
      <c r="K1148" s="3"/>
    </row>
    <row r="1149" ht="15.75">
      <c r="K1149" s="3"/>
    </row>
    <row r="1150" ht="15.75">
      <c r="K1150" s="3"/>
    </row>
    <row r="1151" ht="15.75">
      <c r="K1151" s="3"/>
    </row>
    <row r="1152" ht="15.75">
      <c r="K1152" s="3"/>
    </row>
    <row r="1153" ht="15.75">
      <c r="K1153" s="3"/>
    </row>
    <row r="1154" ht="15.75">
      <c r="K1154" s="3"/>
    </row>
    <row r="1155" ht="15.75">
      <c r="K1155" s="3"/>
    </row>
    <row r="1156" ht="15.75">
      <c r="K1156" s="3"/>
    </row>
    <row r="1157" ht="15.75">
      <c r="K1157" s="3"/>
    </row>
    <row r="1158" ht="15.75">
      <c r="K1158" s="3"/>
    </row>
    <row r="1159" ht="15.75">
      <c r="K1159" s="3"/>
    </row>
    <row r="1160" ht="15.75">
      <c r="K1160" s="3"/>
    </row>
    <row r="1161" ht="15.75">
      <c r="K1161" s="3"/>
    </row>
    <row r="1162" ht="15.75">
      <c r="K1162" s="3"/>
    </row>
    <row r="1163" ht="15.75">
      <c r="K1163" s="3"/>
    </row>
    <row r="1164" ht="15.75">
      <c r="K1164" s="3"/>
    </row>
    <row r="1165" ht="15.75">
      <c r="K1165" s="3"/>
    </row>
    <row r="1166" ht="15.75">
      <c r="K1166" s="3"/>
    </row>
    <row r="1167" ht="15.75">
      <c r="K1167" s="3"/>
    </row>
    <row r="1168" ht="15.75">
      <c r="K1168" s="3"/>
    </row>
    <row r="1169" ht="15.75">
      <c r="K1169" s="3"/>
    </row>
    <row r="1170" ht="15.75">
      <c r="K1170" s="3"/>
    </row>
    <row r="1171" ht="15.75">
      <c r="K1171" s="3"/>
    </row>
    <row r="1172" ht="15.75">
      <c r="K1172" s="3"/>
    </row>
    <row r="1173" ht="15.75">
      <c r="K1173" s="3"/>
    </row>
    <row r="1174" ht="15.75">
      <c r="K1174" s="3"/>
    </row>
    <row r="1175" ht="15.75">
      <c r="K1175" s="3"/>
    </row>
    <row r="1176" ht="15.75">
      <c r="K1176" s="3"/>
    </row>
    <row r="1177" ht="15.75">
      <c r="K1177" s="3"/>
    </row>
    <row r="1178" ht="15.75">
      <c r="K1178" s="3"/>
    </row>
    <row r="1179" ht="15.75">
      <c r="K1179" s="3"/>
    </row>
    <row r="1180" ht="15.75">
      <c r="K1180" s="3"/>
    </row>
    <row r="1181" ht="15.75">
      <c r="K1181" s="3"/>
    </row>
    <row r="1182" ht="15.75">
      <c r="K1182" s="3"/>
    </row>
    <row r="1183" ht="15.75">
      <c r="K1183" s="3"/>
    </row>
    <row r="1184" ht="15.75">
      <c r="K1184" s="3"/>
    </row>
    <row r="1185" ht="15.75">
      <c r="K1185" s="3"/>
    </row>
    <row r="1186" ht="15.75">
      <c r="K1186" s="3"/>
    </row>
    <row r="1187" ht="15.75">
      <c r="K1187" s="3"/>
    </row>
    <row r="1188" ht="15.75">
      <c r="K1188" s="3"/>
    </row>
    <row r="1189" ht="15.75">
      <c r="K1189" s="3"/>
    </row>
    <row r="1190" ht="15.75">
      <c r="K1190" s="3"/>
    </row>
    <row r="1191" ht="15.75">
      <c r="K1191" s="3"/>
    </row>
    <row r="1192" ht="15.75">
      <c r="K1192" s="3"/>
    </row>
    <row r="1193" ht="15.75">
      <c r="K1193" s="3"/>
    </row>
    <row r="1194" ht="15.75">
      <c r="K1194" s="3"/>
    </row>
    <row r="1195" ht="15.75">
      <c r="K1195" s="3"/>
    </row>
    <row r="1196" ht="15.75">
      <c r="K1196" s="3"/>
    </row>
    <row r="1197" ht="15.75">
      <c r="K1197" s="3"/>
    </row>
    <row r="1198" ht="15.75">
      <c r="K1198" s="3"/>
    </row>
    <row r="1199" ht="15.75">
      <c r="K1199" s="3"/>
    </row>
    <row r="1200" ht="15.75">
      <c r="K1200" s="3"/>
    </row>
    <row r="1201" ht="15.75">
      <c r="K1201" s="3"/>
    </row>
    <row r="1202" ht="15.75">
      <c r="K1202" s="3"/>
    </row>
    <row r="1203" ht="15.75">
      <c r="K1203" s="3"/>
    </row>
    <row r="1204" ht="15.75">
      <c r="K1204" s="3"/>
    </row>
    <row r="1205" ht="15.75">
      <c r="K1205" s="3"/>
    </row>
    <row r="1206" ht="15.75">
      <c r="K1206" s="3"/>
    </row>
    <row r="1207" ht="15.75">
      <c r="K1207" s="3"/>
    </row>
    <row r="1208" ht="15.75">
      <c r="K1208" s="3"/>
    </row>
    <row r="1209" ht="15.75">
      <c r="K1209" s="3"/>
    </row>
    <row r="1210" ht="15.75">
      <c r="K1210" s="3"/>
    </row>
    <row r="1211" ht="15.75">
      <c r="K1211" s="3"/>
    </row>
    <row r="1212" ht="15.75">
      <c r="K1212" s="3"/>
    </row>
    <row r="1213" ht="15.75">
      <c r="K1213" s="3"/>
    </row>
    <row r="1214" ht="15.75">
      <c r="K1214" s="3"/>
    </row>
    <row r="1215" ht="15.75">
      <c r="K1215" s="3"/>
    </row>
    <row r="1216" ht="15.75">
      <c r="K1216" s="3"/>
    </row>
    <row r="1217" ht="15.75">
      <c r="K1217" s="3"/>
    </row>
    <row r="1218" ht="15.75">
      <c r="K1218" s="3"/>
    </row>
    <row r="1219" ht="15.75">
      <c r="K1219" s="3"/>
    </row>
    <row r="1220" ht="15.75">
      <c r="K1220" s="3"/>
    </row>
    <row r="1221" ht="15.75">
      <c r="K1221" s="3"/>
    </row>
    <row r="1222" ht="15.75">
      <c r="K1222" s="3"/>
    </row>
    <row r="1223" ht="15.75">
      <c r="K1223" s="3"/>
    </row>
    <row r="1224" ht="15.75">
      <c r="K1224" s="3"/>
    </row>
    <row r="1225" ht="15.75">
      <c r="K1225" s="3"/>
    </row>
    <row r="1226" ht="15.75">
      <c r="K1226" s="3"/>
    </row>
    <row r="1227" ht="15.75">
      <c r="K1227" s="3"/>
    </row>
    <row r="1228" ht="15.75">
      <c r="K1228" s="3"/>
    </row>
    <row r="1229" ht="15.75">
      <c r="K1229" s="3"/>
    </row>
    <row r="1230" ht="15.75">
      <c r="K1230" s="3"/>
    </row>
    <row r="1231" ht="15.75">
      <c r="K1231" s="3"/>
    </row>
    <row r="1232" ht="15.75">
      <c r="K1232" s="3"/>
    </row>
    <row r="1233" ht="15.75">
      <c r="K1233" s="3"/>
    </row>
    <row r="1234" ht="15.75">
      <c r="K1234" s="3"/>
    </row>
    <row r="1235" ht="15.75">
      <c r="K1235" s="3"/>
    </row>
    <row r="1236" ht="15.75">
      <c r="K1236" s="3"/>
    </row>
    <row r="1237" ht="15.75">
      <c r="K1237" s="3"/>
    </row>
    <row r="1238" ht="15.75">
      <c r="K1238" s="3"/>
    </row>
    <row r="1239" ht="15.75">
      <c r="K1239" s="3"/>
    </row>
    <row r="1240" ht="15.75">
      <c r="K1240" s="3"/>
    </row>
    <row r="1241" ht="15.75">
      <c r="K1241" s="3"/>
    </row>
    <row r="1242" ht="15.75">
      <c r="K1242" s="3"/>
    </row>
    <row r="1243" ht="15.75">
      <c r="K1243" s="3"/>
    </row>
    <row r="1244" ht="15.75">
      <c r="K1244" s="3"/>
    </row>
    <row r="1245" ht="15.75">
      <c r="K1245" s="3"/>
    </row>
    <row r="1246" ht="15.75">
      <c r="K1246" s="3"/>
    </row>
    <row r="1247" ht="15.75">
      <c r="K1247" s="3"/>
    </row>
    <row r="1248" ht="15.75">
      <c r="K1248" s="3"/>
    </row>
    <row r="1249" ht="15.75">
      <c r="K1249" s="3"/>
    </row>
    <row r="1250" ht="15.75">
      <c r="K1250" s="3"/>
    </row>
    <row r="1251" ht="15.75">
      <c r="K1251" s="3"/>
    </row>
    <row r="1252" ht="15.75">
      <c r="K1252" s="3"/>
    </row>
    <row r="1253" ht="15.75">
      <c r="K1253" s="3"/>
    </row>
    <row r="1254" ht="15.75">
      <c r="K1254" s="3"/>
    </row>
    <row r="1255" ht="15.75">
      <c r="K1255" s="3"/>
    </row>
    <row r="1256" ht="15.75">
      <c r="K1256" s="3"/>
    </row>
    <row r="1257" ht="15.75">
      <c r="K1257" s="3"/>
    </row>
    <row r="1258" ht="15.75">
      <c r="K1258" s="3"/>
    </row>
    <row r="1259" ht="15.75">
      <c r="K1259" s="3"/>
    </row>
    <row r="1260" ht="15.75">
      <c r="K1260" s="3"/>
    </row>
    <row r="1261" ht="15.75">
      <c r="K1261" s="3"/>
    </row>
    <row r="1262" ht="15.75">
      <c r="K1262" s="3"/>
    </row>
    <row r="1263" ht="15.75">
      <c r="K1263" s="3"/>
    </row>
    <row r="1264" ht="15.75">
      <c r="K1264" s="3"/>
    </row>
    <row r="1265" ht="15.75">
      <c r="K1265" s="3"/>
    </row>
    <row r="1266" ht="15.75">
      <c r="K1266" s="3"/>
    </row>
    <row r="1267" ht="15.75">
      <c r="K1267" s="3"/>
    </row>
    <row r="1268" ht="15.75">
      <c r="K1268" s="3"/>
    </row>
    <row r="1269" ht="15.75">
      <c r="K1269" s="3"/>
    </row>
    <row r="1270" ht="15.75">
      <c r="K1270" s="3"/>
    </row>
    <row r="1271" ht="15.75">
      <c r="K1271" s="3"/>
    </row>
    <row r="1272" ht="15.75">
      <c r="K1272" s="3"/>
    </row>
    <row r="1273" ht="15.75">
      <c r="K1273" s="3"/>
    </row>
    <row r="1274" ht="15.75">
      <c r="K1274" s="3"/>
    </row>
    <row r="1275" ht="15.75">
      <c r="K1275" s="3"/>
    </row>
    <row r="1276" ht="15.75">
      <c r="K1276" s="3"/>
    </row>
    <row r="1277" ht="15.75">
      <c r="K1277" s="3"/>
    </row>
    <row r="1278" ht="15.75">
      <c r="K1278" s="3"/>
    </row>
    <row r="1279" ht="15.75">
      <c r="K1279" s="3"/>
    </row>
    <row r="1280" ht="15.75">
      <c r="K1280" s="3"/>
    </row>
    <row r="1281" ht="15.75">
      <c r="K1281" s="3"/>
    </row>
    <row r="1282" ht="15.75">
      <c r="K1282" s="3"/>
    </row>
    <row r="1283" ht="15.75">
      <c r="K1283" s="3"/>
    </row>
    <row r="1284" ht="15.75">
      <c r="K1284" s="3"/>
    </row>
    <row r="1285" ht="15.75">
      <c r="K1285" s="3"/>
    </row>
    <row r="1286" ht="15.75">
      <c r="K1286" s="3"/>
    </row>
    <row r="1287" ht="15.75">
      <c r="K1287" s="3"/>
    </row>
    <row r="1288" ht="15.75">
      <c r="K1288" s="3"/>
    </row>
    <row r="1289" ht="15.75">
      <c r="K1289" s="3"/>
    </row>
    <row r="1290" ht="15.75">
      <c r="K1290" s="3"/>
    </row>
    <row r="1291" ht="15.75">
      <c r="K1291" s="3"/>
    </row>
    <row r="1292" ht="15.75">
      <c r="K1292" s="3"/>
    </row>
    <row r="1293" ht="15.75">
      <c r="K1293" s="3"/>
    </row>
    <row r="1294" ht="15.75">
      <c r="K1294" s="3"/>
    </row>
    <row r="1295" ht="15.75">
      <c r="K1295" s="3"/>
    </row>
    <row r="1296" ht="15.75">
      <c r="K1296" s="3"/>
    </row>
    <row r="1297" ht="15.75">
      <c r="K1297" s="3"/>
    </row>
    <row r="1298" ht="15.75">
      <c r="K1298" s="3"/>
    </row>
    <row r="1299" ht="15.75">
      <c r="K1299" s="3"/>
    </row>
    <row r="1300" ht="15.75">
      <c r="K1300" s="3"/>
    </row>
    <row r="1301" ht="15.75">
      <c r="K1301" s="3"/>
    </row>
    <row r="1302" ht="15.75">
      <c r="K1302" s="3"/>
    </row>
    <row r="1303" ht="15.75">
      <c r="K1303" s="3"/>
    </row>
    <row r="1304" ht="15.75">
      <c r="K1304" s="3"/>
    </row>
    <row r="1305" ht="15.75">
      <c r="K1305" s="3"/>
    </row>
    <row r="1306" ht="15.75">
      <c r="K1306" s="3"/>
    </row>
    <row r="1307" ht="15.75">
      <c r="K1307" s="3"/>
    </row>
    <row r="1308" ht="15.75">
      <c r="K1308" s="3"/>
    </row>
    <row r="1309" ht="15.75">
      <c r="K1309" s="3"/>
    </row>
    <row r="1310" ht="15.75">
      <c r="K1310" s="3"/>
    </row>
    <row r="1311" ht="15.75">
      <c r="K1311" s="3"/>
    </row>
    <row r="1312" ht="15.75">
      <c r="K1312" s="3"/>
    </row>
    <row r="1313" ht="15.75">
      <c r="K1313" s="3"/>
    </row>
    <row r="1314" ht="15.75">
      <c r="K1314" s="3"/>
    </row>
    <row r="1315" ht="15.75">
      <c r="K1315" s="3"/>
    </row>
    <row r="1316" ht="15.75">
      <c r="K1316" s="3"/>
    </row>
    <row r="1317" ht="15.75">
      <c r="K1317" s="3"/>
    </row>
    <row r="1318" ht="15.75">
      <c r="K1318" s="3"/>
    </row>
    <row r="1319" ht="15.75">
      <c r="K1319" s="3"/>
    </row>
    <row r="1320" ht="15.75">
      <c r="K1320" s="3"/>
    </row>
    <row r="1321" ht="15.75">
      <c r="K1321" s="3"/>
    </row>
    <row r="1322" ht="15.75">
      <c r="K1322" s="3"/>
    </row>
    <row r="1323" ht="15.75">
      <c r="K1323" s="3"/>
    </row>
    <row r="1324" ht="15.75">
      <c r="K1324" s="3"/>
    </row>
    <row r="1325" ht="15.75">
      <c r="K1325" s="3"/>
    </row>
    <row r="1326" ht="15.75">
      <c r="K1326" s="3"/>
    </row>
    <row r="1327" ht="15.75">
      <c r="K1327" s="3"/>
    </row>
    <row r="1328" ht="15.75">
      <c r="K1328" s="3"/>
    </row>
    <row r="1329" ht="15.75">
      <c r="K1329" s="3"/>
    </row>
    <row r="1330" ht="15.75">
      <c r="K1330" s="3"/>
    </row>
    <row r="1331" ht="15.75">
      <c r="K1331" s="3"/>
    </row>
    <row r="1332" ht="15.75">
      <c r="K1332" s="3"/>
    </row>
    <row r="1333" ht="15.75">
      <c r="K1333" s="3"/>
    </row>
    <row r="1334" ht="15.75">
      <c r="K1334" s="3"/>
    </row>
    <row r="1335" ht="15.75">
      <c r="K1335" s="3"/>
    </row>
    <row r="1336" ht="15.75">
      <c r="K1336" s="3"/>
    </row>
    <row r="1337" ht="15.75">
      <c r="K1337" s="3"/>
    </row>
    <row r="1338" ht="15.75">
      <c r="K1338" s="3"/>
    </row>
    <row r="1339" ht="15.75">
      <c r="K1339" s="3"/>
    </row>
    <row r="1340" ht="15.75">
      <c r="K1340" s="3"/>
    </row>
    <row r="1341" ht="15.75">
      <c r="K1341" s="3"/>
    </row>
    <row r="1342" ht="15.75">
      <c r="K1342" s="3"/>
    </row>
    <row r="1343" ht="15.75">
      <c r="K1343" s="3"/>
    </row>
    <row r="1344" ht="15.75">
      <c r="K1344" s="3"/>
    </row>
    <row r="1345" ht="15.75">
      <c r="K1345" s="3"/>
    </row>
    <row r="1346" ht="15.75">
      <c r="K1346" s="3"/>
    </row>
    <row r="1347" ht="15.75">
      <c r="K1347" s="3"/>
    </row>
    <row r="1348" ht="15.75">
      <c r="K1348" s="3"/>
    </row>
    <row r="1349" ht="15.75">
      <c r="K1349" s="3"/>
    </row>
    <row r="1350" ht="15.75">
      <c r="K1350" s="3"/>
    </row>
    <row r="1351" ht="15.75">
      <c r="K1351" s="3"/>
    </row>
    <row r="1352" ht="15.75">
      <c r="K1352" s="3"/>
    </row>
    <row r="1353" ht="15.75">
      <c r="K1353" s="3"/>
    </row>
    <row r="1354" ht="15.75">
      <c r="K1354" s="3"/>
    </row>
    <row r="1355" ht="15.75">
      <c r="K1355" s="3"/>
    </row>
    <row r="1356" ht="15.75">
      <c r="K1356" s="3"/>
    </row>
    <row r="1357" ht="15.75">
      <c r="K1357" s="3"/>
    </row>
    <row r="1358" ht="15.75">
      <c r="K1358" s="3"/>
    </row>
    <row r="1359" ht="15.75">
      <c r="K1359" s="3"/>
    </row>
    <row r="1360" ht="15.75">
      <c r="K1360" s="3"/>
    </row>
    <row r="1361" ht="15.75">
      <c r="K1361" s="3"/>
    </row>
    <row r="1362" ht="15.75">
      <c r="K1362" s="3"/>
    </row>
    <row r="1363" ht="15.75">
      <c r="K1363" s="3"/>
    </row>
    <row r="1364" ht="15.75">
      <c r="K1364" s="3"/>
    </row>
    <row r="1365" ht="15.75">
      <c r="K1365" s="3"/>
    </row>
    <row r="1366" ht="15.75">
      <c r="K1366" s="3"/>
    </row>
    <row r="1367" ht="15.75">
      <c r="K1367" s="3"/>
    </row>
    <row r="1368" ht="15.75">
      <c r="K1368" s="3"/>
    </row>
    <row r="1369" ht="15.75">
      <c r="K1369" s="3"/>
    </row>
    <row r="1370" ht="15.75">
      <c r="K1370" s="3"/>
    </row>
    <row r="1371" ht="15.75">
      <c r="K1371" s="3"/>
    </row>
    <row r="1372" ht="15.75">
      <c r="K1372" s="3"/>
    </row>
    <row r="1373" ht="15.75">
      <c r="K1373" s="3"/>
    </row>
    <row r="1374" ht="15.75">
      <c r="K1374" s="3"/>
    </row>
    <row r="1375" ht="15.75">
      <c r="K1375" s="3"/>
    </row>
    <row r="1376" ht="15.75">
      <c r="K1376" s="3"/>
    </row>
    <row r="1377" ht="15.75">
      <c r="K1377" s="3"/>
    </row>
    <row r="1378" ht="15.75">
      <c r="K1378" s="3"/>
    </row>
    <row r="1379" ht="15.75">
      <c r="K1379" s="3"/>
    </row>
    <row r="1380" ht="15.75">
      <c r="K1380" s="3"/>
    </row>
    <row r="1381" ht="15.75">
      <c r="K1381" s="3"/>
    </row>
    <row r="1382" ht="15.75">
      <c r="K1382" s="3"/>
    </row>
    <row r="1383" ht="15.75">
      <c r="K1383" s="3"/>
    </row>
    <row r="1384" ht="15.75">
      <c r="K1384" s="3"/>
    </row>
    <row r="1385" ht="15.75">
      <c r="K1385" s="3"/>
    </row>
    <row r="1386" ht="15.75">
      <c r="K1386" s="3"/>
    </row>
    <row r="1387" ht="15.75">
      <c r="K1387" s="3"/>
    </row>
    <row r="1388" ht="15.75">
      <c r="K1388" s="3"/>
    </row>
    <row r="1389" ht="15.75">
      <c r="K1389" s="3"/>
    </row>
    <row r="1390" ht="15.75">
      <c r="K1390" s="3"/>
    </row>
    <row r="1391" ht="15.75">
      <c r="K1391" s="3"/>
    </row>
    <row r="1392" ht="15.75">
      <c r="K1392" s="3"/>
    </row>
    <row r="1393" ht="15.75">
      <c r="K1393" s="3"/>
    </row>
    <row r="1394" ht="15.75">
      <c r="K1394" s="3"/>
    </row>
    <row r="1395" ht="15.75">
      <c r="K1395" s="3"/>
    </row>
    <row r="1396" ht="15.75">
      <c r="K1396" s="3"/>
    </row>
    <row r="1397" ht="15.75">
      <c r="K1397" s="3"/>
    </row>
    <row r="1398" ht="15.75">
      <c r="K1398" s="3"/>
    </row>
    <row r="1399" ht="15.75">
      <c r="K1399" s="3"/>
    </row>
    <row r="1400" ht="15.75">
      <c r="K1400" s="3"/>
    </row>
    <row r="1401" ht="15.75">
      <c r="K1401" s="3"/>
    </row>
    <row r="1402" ht="15.75">
      <c r="K1402" s="3"/>
    </row>
    <row r="1403" ht="15.75">
      <c r="K1403" s="3"/>
    </row>
    <row r="1404" ht="15.75">
      <c r="K1404" s="3"/>
    </row>
    <row r="1405" ht="15.75">
      <c r="K1405" s="3"/>
    </row>
    <row r="1406" ht="15.75">
      <c r="K1406" s="3"/>
    </row>
    <row r="1407" ht="15.75">
      <c r="K1407" s="3"/>
    </row>
    <row r="1408" ht="15.75">
      <c r="K1408" s="3"/>
    </row>
    <row r="1409" ht="15.75">
      <c r="K1409" s="3"/>
    </row>
    <row r="1410" ht="15.75">
      <c r="K1410" s="3"/>
    </row>
    <row r="1411" ht="15.75">
      <c r="K1411" s="3"/>
    </row>
    <row r="1412" ht="15.75">
      <c r="K1412" s="3"/>
    </row>
    <row r="1413" ht="15.75">
      <c r="K1413" s="3"/>
    </row>
    <row r="1414" ht="15.75">
      <c r="K1414" s="3"/>
    </row>
    <row r="1415" ht="15.75">
      <c r="K1415" s="3"/>
    </row>
    <row r="1416" ht="15.75">
      <c r="K1416" s="3"/>
    </row>
    <row r="1417" ht="15.75">
      <c r="K1417" s="3"/>
    </row>
    <row r="1418" ht="15.75">
      <c r="K1418" s="3"/>
    </row>
    <row r="1419" ht="15.75">
      <c r="K1419" s="3"/>
    </row>
    <row r="1420" ht="15.75">
      <c r="K1420" s="3"/>
    </row>
    <row r="1421" ht="15.75">
      <c r="K1421" s="3"/>
    </row>
    <row r="1422" ht="15.75">
      <c r="K1422" s="3"/>
    </row>
    <row r="1423" ht="15.75">
      <c r="K1423" s="3"/>
    </row>
  </sheetData>
  <printOptions/>
  <pageMargins left="0.75" right="0" top="1" bottom="1" header="0.5" footer="0.5"/>
  <pageSetup horizontalDpi="600" verticalDpi="600"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Kej Bintai Kindenko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KBKSB</dc:creator>
  <cp:keywords/>
  <dc:description/>
  <cp:lastModifiedBy>KBKSB</cp:lastModifiedBy>
  <cp:lastPrinted>2004-11-24T09:29:14Z</cp:lastPrinted>
  <dcterms:created xsi:type="dcterms:W3CDTF">2002-11-25T00:32:11Z</dcterms:created>
  <dcterms:modified xsi:type="dcterms:W3CDTF">2004-11-24T09:29:16Z</dcterms:modified>
  <cp:category/>
  <cp:version/>
  <cp:contentType/>
  <cp:contentStatus/>
</cp:coreProperties>
</file>